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LA MUJER\Art. 35 parte 1\"/>
    </mc:Choice>
  </mc:AlternateContent>
  <bookViews>
    <workbookView xWindow="0" yWindow="0" windowWidth="28800" windowHeight="12285" tabRatio="861" activeTab="7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Formatos'!$A$7:$AF$57</definedName>
    <definedName name="Hidden_13">Hidden_1!$A$1:$A$11</definedName>
    <definedName name="Hidden_211">Hidden_2!$A$1:$A$2</definedName>
    <definedName name="Hidden_312">[1]Hidden_3!$A$1:$A$2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9" l="1"/>
  <c r="D66" i="9"/>
  <c r="D61" i="9"/>
  <c r="D64" i="9"/>
  <c r="C54" i="6"/>
  <c r="D54" i="6"/>
  <c r="C55" i="6"/>
  <c r="D55" i="6"/>
  <c r="C56" i="6"/>
  <c r="D56" i="6"/>
  <c r="C57" i="6"/>
  <c r="D57" i="6"/>
  <c r="C58" i="6"/>
  <c r="D58" i="6"/>
  <c r="C59" i="6"/>
  <c r="D59" i="6"/>
  <c r="C60" i="6"/>
  <c r="D60" i="6"/>
  <c r="C61" i="6"/>
  <c r="D61" i="6"/>
  <c r="C62" i="6"/>
  <c r="D62" i="6"/>
  <c r="C63" i="6"/>
  <c r="D63" i="6"/>
  <c r="C64" i="6"/>
  <c r="D64" i="6"/>
  <c r="C65" i="6"/>
  <c r="D65" i="6"/>
  <c r="C66" i="6"/>
  <c r="D66" i="6"/>
  <c r="C67" i="6"/>
  <c r="D67" i="6"/>
  <c r="C68" i="6"/>
  <c r="D68" i="6"/>
  <c r="C69" i="6"/>
  <c r="D69" i="6"/>
  <c r="C70" i="6"/>
  <c r="D70" i="6"/>
  <c r="D5" i="6" l="1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7" i="6"/>
  <c r="D4" i="6"/>
  <c r="C4" i="6"/>
  <c r="M37" i="1"/>
  <c r="O37" i="1" s="1"/>
  <c r="D33" i="6" s="1"/>
  <c r="M46" i="1"/>
  <c r="C42" i="6" s="1"/>
  <c r="M25" i="1"/>
  <c r="C21" i="6" s="1"/>
  <c r="M51" i="1"/>
  <c r="O51" i="1" s="1"/>
  <c r="D47" i="6" s="1"/>
  <c r="M24" i="1"/>
  <c r="O24" i="1" s="1"/>
  <c r="D20" i="6" s="1"/>
  <c r="M32" i="1"/>
  <c r="C28" i="6" s="1"/>
  <c r="M39" i="1"/>
  <c r="O39" i="1" s="1"/>
  <c r="D35" i="6" s="1"/>
  <c r="M47" i="1"/>
  <c r="O47" i="1" s="1"/>
  <c r="D43" i="6" s="1"/>
  <c r="M43" i="1"/>
  <c r="O43" i="1" s="1"/>
  <c r="D39" i="6" s="1"/>
  <c r="M40" i="1"/>
  <c r="O40" i="1" s="1"/>
  <c r="D36" i="6" s="1"/>
  <c r="M49" i="1"/>
  <c r="O49" i="1" s="1"/>
  <c r="D45" i="6" s="1"/>
  <c r="M36" i="1"/>
  <c r="O36" i="1" s="1"/>
  <c r="D32" i="6" s="1"/>
  <c r="M30" i="1"/>
  <c r="O30" i="1" s="1"/>
  <c r="D26" i="6" s="1"/>
  <c r="M29" i="1"/>
  <c r="O29" i="1" s="1"/>
  <c r="D25" i="6" s="1"/>
  <c r="M53" i="1"/>
  <c r="O53" i="1" s="1"/>
  <c r="D49" i="6" s="1"/>
  <c r="M38" i="1"/>
  <c r="C34" i="6" s="1"/>
  <c r="M34" i="1"/>
  <c r="C30" i="6" s="1"/>
  <c r="M41" i="1"/>
  <c r="O41" i="1" s="1"/>
  <c r="D37" i="6" s="1"/>
  <c r="M48" i="1"/>
  <c r="O48" i="1" s="1"/>
  <c r="D44" i="6" s="1"/>
  <c r="M31" i="1"/>
  <c r="O31" i="1" s="1"/>
  <c r="D27" i="6" s="1"/>
  <c r="M33" i="1"/>
  <c r="O33" i="1" s="1"/>
  <c r="D29" i="6" s="1"/>
  <c r="M26" i="1"/>
  <c r="O26" i="1" s="1"/>
  <c r="D22" i="6" s="1"/>
  <c r="M28" i="1"/>
  <c r="C24" i="6" s="1"/>
  <c r="M42" i="1"/>
  <c r="O42" i="1" s="1"/>
  <c r="D38" i="6" s="1"/>
  <c r="M57" i="1"/>
  <c r="C53" i="6" s="1"/>
  <c r="M56" i="1"/>
  <c r="C52" i="6" s="1"/>
  <c r="M44" i="1"/>
  <c r="C40" i="6" s="1"/>
  <c r="M27" i="1"/>
  <c r="C23" i="6" s="1"/>
  <c r="O27" i="1"/>
  <c r="D23" i="6" s="1"/>
  <c r="M55" i="1"/>
  <c r="O55" i="1" s="1"/>
  <c r="D51" i="6" s="1"/>
  <c r="M54" i="1"/>
  <c r="O54" i="1" s="1"/>
  <c r="D50" i="6" s="1"/>
  <c r="M52" i="1"/>
  <c r="O52" i="1" s="1"/>
  <c r="D48" i="6" s="1"/>
  <c r="M50" i="1"/>
  <c r="O50" i="1" s="1"/>
  <c r="D46" i="6" s="1"/>
  <c r="M45" i="1"/>
  <c r="C41" i="6" s="1"/>
  <c r="M35" i="1"/>
  <c r="C31" i="6" s="1"/>
  <c r="C45" i="6" l="1"/>
  <c r="O34" i="1"/>
  <c r="D30" i="6" s="1"/>
  <c r="C51" i="6"/>
  <c r="C39" i="6"/>
  <c r="C20" i="6"/>
  <c r="O32" i="1"/>
  <c r="D28" i="6" s="1"/>
  <c r="C32" i="6"/>
  <c r="C26" i="6"/>
  <c r="C38" i="6"/>
  <c r="O28" i="1"/>
  <c r="D24" i="6" s="1"/>
  <c r="C37" i="6"/>
  <c r="O35" i="1"/>
  <c r="D31" i="6" s="1"/>
  <c r="C50" i="6"/>
  <c r="C48" i="6"/>
  <c r="C49" i="6"/>
  <c r="C47" i="6"/>
  <c r="C35" i="6"/>
  <c r="C36" i="6"/>
  <c r="O44" i="1"/>
  <c r="D40" i="6" s="1"/>
  <c r="O38" i="1"/>
  <c r="D34" i="6" s="1"/>
  <c r="O25" i="1"/>
  <c r="D21" i="6" s="1"/>
  <c r="C46" i="6"/>
  <c r="C22" i="6"/>
  <c r="C33" i="6"/>
  <c r="O46" i="1"/>
  <c r="D42" i="6" s="1"/>
  <c r="C25" i="6"/>
  <c r="C44" i="6"/>
  <c r="O56" i="1"/>
  <c r="D52" i="6" s="1"/>
  <c r="C43" i="6"/>
  <c r="O45" i="1"/>
  <c r="D41" i="6" s="1"/>
  <c r="O57" i="1"/>
  <c r="D53" i="6" s="1"/>
  <c r="C29" i="6"/>
  <c r="D51" i="9"/>
  <c r="D4" i="9"/>
  <c r="D7" i="9"/>
  <c r="D43" i="9"/>
  <c r="D48" i="9"/>
  <c r="D24" i="9"/>
  <c r="D27" i="9"/>
  <c r="D37" i="9"/>
  <c r="D53" i="9"/>
  <c r="D25" i="9"/>
  <c r="D38" i="9"/>
  <c r="D42" i="9"/>
  <c r="D22" i="9"/>
  <c r="D30" i="9"/>
  <c r="D40" i="9"/>
  <c r="D20" i="9"/>
  <c r="D39" i="9"/>
  <c r="D47" i="9"/>
  <c r="D34" i="9"/>
  <c r="D46" i="9"/>
  <c r="D28" i="9"/>
  <c r="D36" i="9"/>
  <c r="D45" i="9"/>
  <c r="D41" i="9"/>
  <c r="D21" i="9"/>
  <c r="D32" i="9"/>
  <c r="D29" i="9"/>
  <c r="D44" i="9"/>
  <c r="D33" i="9"/>
  <c r="D23" i="9"/>
  <c r="D35" i="9"/>
  <c r="D49" i="9"/>
</calcChain>
</file>

<file path=xl/sharedStrings.xml><?xml version="1.0" encoding="utf-8"?>
<sst xmlns="http://schemas.openxmlformats.org/spreadsheetml/2006/main" count="1496" uniqueCount="457">
  <si>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</si>
  <si>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</si>
  <si>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</si>
  <si>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</si>
  <si>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</si>
  <si>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</si>
  <si>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</si>
  <si>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</si>
  <si>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</si>
  <si>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</si>
  <si>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</si>
  <si>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</si>
  <si>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</si>
  <si>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</si>
  <si>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</si>
  <si>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</si>
  <si>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</si>
  <si>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</si>
  <si>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</si>
  <si>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</si>
  <si>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</si>
  <si>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</si>
  <si>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</si>
  <si>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</si>
  <si>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</si>
  <si>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</si>
  <si>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</si>
  <si>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</si>
  <si>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</si>
  <si>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</si>
  <si>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</si>
  <si>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</si>
  <si>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</si>
  <si>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</si>
  <si>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</si>
  <si>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</si>
  <si>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</si>
  <si>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</si>
  <si>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</si>
  <si>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</si>
  <si>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</si>
  <si>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</si>
  <si>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</si>
  <si>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</si>
  <si>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</si>
  <si>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</si>
  <si>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</si>
  <si>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</si>
  <si>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</si>
  <si>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</si>
  <si>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</si>
  <si>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</si>
  <si>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</si>
  <si>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</si>
  <si>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</si>
  <si>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</si>
  <si>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</si>
  <si>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</si>
  <si>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</si>
  <si>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</si>
  <si>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</si>
  <si>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</si>
  <si>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</si>
  <si>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</si>
  <si>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</si>
  <si>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</si>
  <si>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</si>
  <si>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</si>
  <si>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</si>
  <si>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</si>
  <si>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</si>
  <si>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</si>
  <si>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</si>
  <si>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</si>
  <si>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</si>
  <si>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</si>
  <si>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</si>
  <si>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</si>
  <si>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</si>
  <si>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</si>
  <si>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</si>
  <si>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</si>
  <si>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</si>
  <si>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</si>
  <si>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</si>
  <si>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</si>
  <si>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</si>
  <si>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</si>
  <si>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</si>
  <si>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</si>
  <si>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</si>
  <si>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</si>
  <si>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</si>
  <si>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</si>
  <si>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</si>
  <si>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</si>
  <si>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</si>
  <si>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</si>
  <si>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</si>
  <si>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</si>
  <si>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</si>
  <si>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</si>
  <si>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</si>
  <si>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</si>
  <si>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</si>
  <si>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</si>
  <si>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</si>
  <si>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</si>
  <si>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</si>
  <si>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</si>
  <si>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</si>
  <si>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</si>
  <si>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</si>
  <si>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</si>
  <si>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</si>
  <si>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</si>
  <si>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</si>
  <si>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</si>
  <si>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</si>
  <si>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</si>
  <si>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</si>
  <si>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</si>
  <si>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</si>
  <si>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</si>
  <si>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</si>
  <si>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</si>
  <si>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</si>
  <si>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</si>
  <si>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</si>
  <si>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</si>
  <si>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</si>
  <si>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</si>
  <si>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</si>
  <si>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</si>
  <si>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</si>
  <si>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</si>
  <si>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</si>
  <si>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</si>
  <si>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</si>
  <si>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</si>
  <si>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</si>
  <si>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</si>
  <si>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</si>
  <si>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</si>
  <si>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</si>
  <si>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</si>
  <si>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</si>
  <si>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</si>
  <si>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</si>
  <si>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</si>
  <si>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</si>
  <si>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</si>
  <si>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</si>
  <si>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</si>
  <si>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</si>
  <si>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</si>
  <si>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</si>
  <si>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</si>
  <si>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</si>
  <si>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</si>
  <si>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</si>
  <si>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</si>
  <si>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</si>
  <si>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</si>
  <si>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</si>
  <si>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</si>
  <si>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</si>
  <si>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</si>
  <si>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</si>
  <si>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</si>
  <si>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</si>
  <si>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</si>
  <si>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</si>
  <si>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</si>
  <si>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</si>
  <si>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</si>
  <si>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</si>
  <si>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</si>
  <si>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</si>
  <si>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</si>
  <si>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</si>
  <si>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</si>
  <si>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</si>
  <si>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</si>
  <si>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</si>
  <si>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</si>
  <si>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</si>
  <si>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</si>
  <si>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</si>
  <si>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</si>
  <si>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</si>
  <si>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</si>
  <si>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</si>
  <si>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</si>
  <si>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</si>
  <si>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</si>
  <si>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</si>
  <si>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</si>
  <si>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</si>
  <si>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</si>
  <si>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</si>
  <si>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</si>
  <si>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</si>
  <si>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</si>
  <si>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</si>
  <si>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</si>
  <si>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</si>
  <si>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</si>
  <si>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</si>
  <si>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</si>
  <si>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</si>
  <si>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</si>
  <si>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Secretaria       </t>
  </si>
  <si>
    <t>Secretaria Técnica</t>
  </si>
  <si>
    <t>Secretaria Particular</t>
  </si>
  <si>
    <t xml:space="preserve">Subsecretaria De Fomento Y Desarrollo Integral De Las Mujeres </t>
  </si>
  <si>
    <t>Directora De Bienestar Y Autonomías</t>
  </si>
  <si>
    <t>Jefa Del Departamento De Autonomías Y Política Sustentable</t>
  </si>
  <si>
    <t>Directora De Transversalidad De Las Políticas Publicas</t>
  </si>
  <si>
    <t>Jefa Del Departamento De Orientación Y Apoyo A las Instancias Municipales De Las Mujeres</t>
  </si>
  <si>
    <t>Jefe Del Departamento De Normatividad Y Armonización Legislativa</t>
  </si>
  <si>
    <t>Subdirección De Información Y Estadística</t>
  </si>
  <si>
    <t>Directora De Prevención Y Atención A La Violencia</t>
  </si>
  <si>
    <t>Jefa Del Departamento De Prevención Y Erradicación De La Violencia Contra Las Mujeres</t>
  </si>
  <si>
    <t>Jefa Del Departamento De Atención A Víctimas De Violencia De Género</t>
  </si>
  <si>
    <t>Delegado Administrativo B</t>
  </si>
  <si>
    <t>Jefa Del Departamento De Recursos Financieros y Humanos</t>
  </si>
  <si>
    <t>Jefa Del Departamento De Recursos Materiales y Servicios Generales</t>
  </si>
  <si>
    <t>Programadora De Sistemas</t>
  </si>
  <si>
    <t>Productor De Reportes</t>
  </si>
  <si>
    <t>Auxiliar De Intendencia</t>
  </si>
  <si>
    <t>Auxiliar Administrativo</t>
  </si>
  <si>
    <t>Asistente De Redaccion</t>
  </si>
  <si>
    <t>Secretaria De Subsecretario</t>
  </si>
  <si>
    <t>Recepcionista</t>
  </si>
  <si>
    <t>Tecnico Profesional</t>
  </si>
  <si>
    <t>Secretario De Subdirectora</t>
  </si>
  <si>
    <t>Oficial De Intendencia</t>
  </si>
  <si>
    <t>Promotora Cultural</t>
  </si>
  <si>
    <t xml:space="preserve">Administradora  </t>
  </si>
  <si>
    <t>Secretaria De Subdirectora</t>
  </si>
  <si>
    <t>Tecnica Profesional</t>
  </si>
  <si>
    <t>Analista</t>
  </si>
  <si>
    <t>Tecnico Especializado</t>
  </si>
  <si>
    <t>Archivista</t>
  </si>
  <si>
    <t>Productora De Reportes</t>
  </si>
  <si>
    <t>Taquimecanografa</t>
  </si>
  <si>
    <t>Asistente De Contabilidad</t>
  </si>
  <si>
    <t>Auxiliar Administrativa</t>
  </si>
  <si>
    <t>Mensajera B</t>
  </si>
  <si>
    <t>Jefa Del Departamento De Recursos Financieros Y Humanos</t>
  </si>
  <si>
    <t>Oficina De La Titular</t>
  </si>
  <si>
    <t>Dirección De Bienestar Y Autonomías</t>
  </si>
  <si>
    <t>Dirección De Promoción De La Igualdad Sustantiva</t>
  </si>
  <si>
    <t>Dirección De Transversalidad De Las Políticas Publicas</t>
  </si>
  <si>
    <t>Dirección De Prevención Y Atención A La Violencia</t>
  </si>
  <si>
    <t>Delegación Administrativa</t>
  </si>
  <si>
    <t>Departamento De Recursos Financieros Y Humanos</t>
  </si>
  <si>
    <t>Departamento De Recursos Materiales Y Servicios Generales</t>
  </si>
  <si>
    <t>Dirección de Atención y Prevención a la Violencia</t>
  </si>
  <si>
    <t>Alejandra</t>
  </si>
  <si>
    <t>Anna Claudia</t>
  </si>
  <si>
    <t>Daniela</t>
  </si>
  <si>
    <t>Bárbara Gabriela</t>
  </si>
  <si>
    <t>Shamadhi</t>
  </si>
  <si>
    <t>Fernando</t>
  </si>
  <si>
    <t>Yolanda Elvira</t>
  </si>
  <si>
    <t>Emilio</t>
  </si>
  <si>
    <t>Adriana</t>
  </si>
  <si>
    <t>Cesar</t>
  </si>
  <si>
    <t>Ma. Guadalupe</t>
  </si>
  <si>
    <t>Narce Dalia</t>
  </si>
  <si>
    <t>Miriam</t>
  </si>
  <si>
    <t>Eliseo</t>
  </si>
  <si>
    <t xml:space="preserve">Juan   </t>
  </si>
  <si>
    <t>Enrique</t>
  </si>
  <si>
    <t>Daniel</t>
  </si>
  <si>
    <t>Tzitziki Erandi</t>
  </si>
  <si>
    <t>Bertha</t>
  </si>
  <si>
    <t>Carmen Lucia</t>
  </si>
  <si>
    <t>Rosa Ayexa</t>
  </si>
  <si>
    <t>Bartolome</t>
  </si>
  <si>
    <t>Wendy Elizabeth</t>
  </si>
  <si>
    <t>Marivel Margarita</t>
  </si>
  <si>
    <t>Rafael</t>
  </si>
  <si>
    <t>Cristina</t>
  </si>
  <si>
    <t>Iris</t>
  </si>
  <si>
    <t>Sandra Fabiola</t>
  </si>
  <si>
    <t>Guadalupe del Rocío</t>
  </si>
  <si>
    <t>Marlen</t>
  </si>
  <si>
    <t>Eva Elizabeth</t>
  </si>
  <si>
    <t>Berenice</t>
  </si>
  <si>
    <t>Laura</t>
  </si>
  <si>
    <t>Itzel Amairani</t>
  </si>
  <si>
    <t>Catalina Andrea</t>
  </si>
  <si>
    <t>Tania</t>
  </si>
  <si>
    <t>Anguiano</t>
  </si>
  <si>
    <t>González</t>
  </si>
  <si>
    <t>López</t>
  </si>
  <si>
    <t>Salas</t>
  </si>
  <si>
    <t>Luna</t>
  </si>
  <si>
    <t>Ramos</t>
  </si>
  <si>
    <t xml:space="preserve">Ramírez </t>
  </si>
  <si>
    <t>Pedraza</t>
  </si>
  <si>
    <t>Díaz</t>
  </si>
  <si>
    <t>Tinoco</t>
  </si>
  <si>
    <t>Contreras</t>
  </si>
  <si>
    <t>Méndez</t>
  </si>
  <si>
    <t xml:space="preserve">Leyva </t>
  </si>
  <si>
    <t>Lopez</t>
  </si>
  <si>
    <t xml:space="preserve">Carrillo </t>
  </si>
  <si>
    <t>Ojeda</t>
  </si>
  <si>
    <t>Melgarejo</t>
  </si>
  <si>
    <t>Torres</t>
  </si>
  <si>
    <t>Adame</t>
  </si>
  <si>
    <t>Ascencio</t>
  </si>
  <si>
    <t xml:space="preserve">Silva </t>
  </si>
  <si>
    <t>Pizano</t>
  </si>
  <si>
    <t xml:space="preserve">Rayo </t>
  </si>
  <si>
    <t>Vergara</t>
  </si>
  <si>
    <t>Perez Negron</t>
  </si>
  <si>
    <t>Sanchez</t>
  </si>
  <si>
    <t>Arredendo</t>
  </si>
  <si>
    <t>Garcia</t>
  </si>
  <si>
    <t>Nambo</t>
  </si>
  <si>
    <t>Arellano</t>
  </si>
  <si>
    <t>Montero</t>
  </si>
  <si>
    <t>Medina</t>
  </si>
  <si>
    <t>Dominguez</t>
  </si>
  <si>
    <t>Rodriguez</t>
  </si>
  <si>
    <t>Avalos</t>
  </si>
  <si>
    <t>Ortiz</t>
  </si>
  <si>
    <t>Aguilera</t>
  </si>
  <si>
    <t>Correa</t>
  </si>
  <si>
    <t>Guzman</t>
  </si>
  <si>
    <t>Escobar</t>
  </si>
  <si>
    <t>Barron</t>
  </si>
  <si>
    <t>Ibarra</t>
  </si>
  <si>
    <t>Salgado</t>
  </si>
  <si>
    <t>Padilla</t>
  </si>
  <si>
    <t>Retana</t>
  </si>
  <si>
    <t>Ledesma</t>
  </si>
  <si>
    <t>Malagon</t>
  </si>
  <si>
    <t>Albarran</t>
  </si>
  <si>
    <t>Delgado</t>
  </si>
  <si>
    <t>Solis</t>
  </si>
  <si>
    <t>Navarro</t>
  </si>
  <si>
    <t>Romero</t>
  </si>
  <si>
    <t>Camacho</t>
  </si>
  <si>
    <t>Arciniega</t>
  </si>
  <si>
    <t>Acosta</t>
  </si>
  <si>
    <t>Hernandez</t>
  </si>
  <si>
    <t>Gutierrez</t>
  </si>
  <si>
    <t>Gomez</t>
  </si>
  <si>
    <t>Ramirez</t>
  </si>
  <si>
    <t>Soto</t>
  </si>
  <si>
    <t>Tafoya</t>
  </si>
  <si>
    <t>Galdamez</t>
  </si>
  <si>
    <t>Guijoza</t>
  </si>
  <si>
    <t>Bejarano</t>
  </si>
  <si>
    <t>Cortés</t>
  </si>
  <si>
    <t>Rico</t>
  </si>
  <si>
    <t>Ponce</t>
  </si>
  <si>
    <t>Peso Mexicano</t>
  </si>
  <si>
    <t>Delegacion Administrativa/Departamento de Recursos Humanos y Financieros</t>
  </si>
  <si>
    <t>Las celdas en blanco no reportan información en este trimestre ya que dichas prestaciones no se pagan a los trabajadores, por no formar parte de su salario integrado, en consecuencia no se generan. Con base en lo dispuesto en el artículo 41, fracciones II, IV, XII y XIX del Reglamento Interior de la Administración Pública Centralizada del Estado de Michoacán de Ocampo</t>
  </si>
  <si>
    <t>Kenia Yareli</t>
  </si>
  <si>
    <t>Marina</t>
  </si>
  <si>
    <t xml:space="preserve">García </t>
  </si>
  <si>
    <t>Castro</t>
  </si>
  <si>
    <t>Marbella</t>
  </si>
  <si>
    <t>García</t>
  </si>
  <si>
    <t>Cruz</t>
  </si>
  <si>
    <t>Evelyn Annel</t>
  </si>
  <si>
    <t>Zintzún</t>
  </si>
  <si>
    <t>Naranjo</t>
  </si>
  <si>
    <t>Arroyo</t>
  </si>
  <si>
    <t>Saraí</t>
  </si>
  <si>
    <t>Erika</t>
  </si>
  <si>
    <t>Gómez</t>
  </si>
  <si>
    <t>Lucas</t>
  </si>
  <si>
    <t>Ximena Dannae</t>
  </si>
  <si>
    <t>Frutos</t>
  </si>
  <si>
    <t>Pavel David</t>
  </si>
  <si>
    <t>Ortega</t>
  </si>
  <si>
    <t>Batazar</t>
  </si>
  <si>
    <t>PRIMA VACACIONAL</t>
  </si>
  <si>
    <t>PESOS</t>
  </si>
  <si>
    <t>SEMESTRAL</t>
  </si>
  <si>
    <t>REMUNERACION</t>
  </si>
  <si>
    <t>MENSUAL</t>
  </si>
  <si>
    <t>Valderrama</t>
  </si>
  <si>
    <t>Felipe</t>
  </si>
  <si>
    <t>Mata</t>
  </si>
  <si>
    <t>Lorena</t>
  </si>
  <si>
    <t xml:space="preserve">Ávalos </t>
  </si>
  <si>
    <t>Arredondo</t>
  </si>
  <si>
    <t>Cristina Zenyazev</t>
  </si>
  <si>
    <t>Colín</t>
  </si>
  <si>
    <t>Blanca Rocío</t>
  </si>
  <si>
    <t>Olascuaga</t>
  </si>
  <si>
    <t>Juana</t>
  </si>
  <si>
    <t>Rocha</t>
  </si>
  <si>
    <t>Rodríguez</t>
  </si>
  <si>
    <t>E1201</t>
  </si>
  <si>
    <t>E1409</t>
  </si>
  <si>
    <t>E1527</t>
  </si>
  <si>
    <t>E0101</t>
  </si>
  <si>
    <t>Técnico Profesional</t>
  </si>
  <si>
    <t>Analista Profesional</t>
  </si>
  <si>
    <t>Enlace Administrativo A</t>
  </si>
  <si>
    <t>Auxiliar de Intendencia</t>
  </si>
  <si>
    <t>Oficina de la Secretaria</t>
  </si>
  <si>
    <t>Kevin</t>
  </si>
  <si>
    <t>Flores</t>
  </si>
  <si>
    <t>Cisneros</t>
  </si>
  <si>
    <t>Erandi</t>
  </si>
  <si>
    <t>Sandoval</t>
  </si>
  <si>
    <t>Pacheco</t>
  </si>
  <si>
    <t>Karina</t>
  </si>
  <si>
    <t>Ornelas</t>
  </si>
  <si>
    <t>Barriga</t>
  </si>
  <si>
    <t>Genesis Eréndira</t>
  </si>
  <si>
    <t>Jiménez</t>
  </si>
  <si>
    <t>Verónica</t>
  </si>
  <si>
    <t>Medrano</t>
  </si>
  <si>
    <t>Gabriela</t>
  </si>
  <si>
    <t>Arreola</t>
  </si>
  <si>
    <t>Villaseñor</t>
  </si>
  <si>
    <t>Xóchitl Ireri</t>
  </si>
  <si>
    <t>Belmonte</t>
  </si>
  <si>
    <t>Itzia</t>
  </si>
  <si>
    <t>Alanis</t>
  </si>
  <si>
    <t>Seydi</t>
  </si>
  <si>
    <t xml:space="preserve">López </t>
  </si>
  <si>
    <t>Hernández</t>
  </si>
  <si>
    <t>Jorge Augusto</t>
  </si>
  <si>
    <t xml:space="preserve">Chávez </t>
  </si>
  <si>
    <t xml:space="preserve">Stephany </t>
  </si>
  <si>
    <t xml:space="preserve">Bucio </t>
  </si>
  <si>
    <t>Martínez</t>
  </si>
  <si>
    <t>Gloria Betzabeth</t>
  </si>
  <si>
    <t>Granados</t>
  </si>
  <si>
    <t>Moreno</t>
  </si>
  <si>
    <t>Betzayda Mariana</t>
  </si>
  <si>
    <t>Ortíz</t>
  </si>
  <si>
    <t>Núñez</t>
  </si>
  <si>
    <t>Francisca</t>
  </si>
  <si>
    <t>Botello</t>
  </si>
  <si>
    <t>Celia</t>
  </si>
  <si>
    <t>Santoyo</t>
  </si>
  <si>
    <t>Alma Delia</t>
  </si>
  <si>
    <t xml:space="preserve">Jaimes </t>
  </si>
  <si>
    <t>Váldez</t>
  </si>
  <si>
    <t>Obedh Lenin</t>
  </si>
  <si>
    <t>Rubio</t>
  </si>
  <si>
    <t>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</si>
</sst>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4" fontId="0" fillId="0" borderId="0" xfId="0" applyNumberFormat="1" applyAlignment="1">
      <alignment horizontal="left" vertical="top"/>
    </xf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 applyAlignment="1">
      <alignment vertical="top"/>
    </xf>
    <xf numFmtId="2" fontId="0" fillId="0" borderId="0" xfId="0" applyNumberFormat="1"/>
    <xf numFmtId="2" fontId="3" fillId="0" borderId="0" xfId="0" applyNumberFormat="1" applyFont="1"/>
    <xf numFmtId="2" fontId="0" fillId="0" borderId="0" xfId="0" applyNumberFormat="1" applyAlignment="1">
      <alignment horizontal="right"/>
    </xf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ta/Desktop/DELEGACION%20SEIMUJER/Transparencia%20Seimujer/2024/1er%20Trim%202024/Recursos%20Humanos%20y%20Financieros/Recursos%20Humanos/8a_Remuneracion-bruta-y-neta__SEIMUJER_1er%20Trim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4"/>
  <sheetViews>
    <sheetView topLeftCell="A51" zoomScale="80" zoomScaleNormal="80" workbookViewId="0">
      <selection activeCell="A75" sqref="A7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16.28515625" customWidth="1"/>
    <col min="6" max="6" width="39.85546875" hidden="1" customWidth="1"/>
    <col min="7" max="7" width="39" hidden="1" customWidth="1"/>
    <col min="8" max="8" width="17.42578125" hidden="1" customWidth="1"/>
    <col min="9" max="9" width="24.28515625" customWidth="1"/>
    <col min="10" max="10" width="13.5703125" bestFit="1" customWidth="1"/>
    <col min="11" max="11" width="15.42578125" bestFit="1" customWidth="1"/>
    <col min="12" max="12" width="42.85546875" customWidth="1"/>
    <col min="13" max="13" width="56.7109375" customWidth="1"/>
    <col min="14" max="14" width="32.7109375" customWidth="1"/>
    <col min="15" max="15" width="56.28515625" customWidth="1"/>
    <col min="16" max="16" width="31.5703125" customWidth="1"/>
    <col min="17" max="17" width="48.85546875" customWidth="1"/>
    <col min="18" max="18" width="45.140625" customWidth="1"/>
    <col min="19" max="19" width="46.28515625" customWidth="1"/>
    <col min="20" max="20" width="47.5703125" customWidth="1"/>
    <col min="21" max="21" width="42.140625" customWidth="1"/>
    <col min="22" max="22" width="45" customWidth="1"/>
    <col min="23" max="23" width="43.42578125" customWidth="1"/>
    <col min="24" max="24" width="42.85546875" customWidth="1"/>
    <col min="25" max="25" width="43.28515625" customWidth="1"/>
    <col min="26" max="26" width="48" customWidth="1"/>
    <col min="27" max="27" width="50.140625" customWidth="1"/>
    <col min="28" max="28" width="48.5703125" customWidth="1"/>
    <col min="29" max="29" width="42.7109375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6" t="s">
        <v>47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3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4">
        <v>2024</v>
      </c>
      <c r="B8" s="5">
        <v>45474</v>
      </c>
      <c r="C8" s="5">
        <v>45565</v>
      </c>
      <c r="D8" s="3" t="s">
        <v>80</v>
      </c>
      <c r="E8">
        <v>1814</v>
      </c>
      <c r="F8" t="s">
        <v>212</v>
      </c>
      <c r="G8" t="s">
        <v>212</v>
      </c>
      <c r="H8" t="s">
        <v>251</v>
      </c>
      <c r="I8" s="4" t="s">
        <v>260</v>
      </c>
      <c r="J8" s="4" t="s">
        <v>296</v>
      </c>
      <c r="K8" s="4" t="s">
        <v>297</v>
      </c>
      <c r="L8" s="4" t="s">
        <v>92</v>
      </c>
      <c r="M8">
        <v>106103.15</v>
      </c>
      <c r="N8" t="s">
        <v>363</v>
      </c>
      <c r="O8">
        <v>75028.77</v>
      </c>
      <c r="P8" t="s">
        <v>363</v>
      </c>
      <c r="S8">
        <v>1</v>
      </c>
      <c r="AD8" t="s">
        <v>364</v>
      </c>
      <c r="AE8" s="6">
        <v>45565</v>
      </c>
      <c r="AF8" t="s">
        <v>365</v>
      </c>
    </row>
    <row r="9" spans="1:32" x14ac:dyDescent="0.25">
      <c r="A9" s="4">
        <v>2024</v>
      </c>
      <c r="B9" s="5">
        <v>45474</v>
      </c>
      <c r="C9" s="5">
        <v>45565</v>
      </c>
      <c r="D9" s="3" t="s">
        <v>80</v>
      </c>
      <c r="E9">
        <v>1612</v>
      </c>
      <c r="F9" t="s">
        <v>213</v>
      </c>
      <c r="G9" t="s">
        <v>213</v>
      </c>
      <c r="H9" t="s">
        <v>213</v>
      </c>
      <c r="I9" s="7" t="s">
        <v>261</v>
      </c>
      <c r="J9" s="7" t="s">
        <v>298</v>
      </c>
      <c r="K9" s="7" t="s">
        <v>299</v>
      </c>
      <c r="L9" s="4" t="s">
        <v>92</v>
      </c>
      <c r="M9">
        <v>47100.369999999995</v>
      </c>
      <c r="N9" t="s">
        <v>363</v>
      </c>
      <c r="O9">
        <v>37071.69</v>
      </c>
      <c r="P9" t="s">
        <v>363</v>
      </c>
      <c r="S9" s="18">
        <v>2</v>
      </c>
      <c r="AD9" t="s">
        <v>364</v>
      </c>
      <c r="AE9" s="6">
        <v>45565</v>
      </c>
      <c r="AF9" t="s">
        <v>365</v>
      </c>
    </row>
    <row r="10" spans="1:32" x14ac:dyDescent="0.25">
      <c r="A10" s="4">
        <v>2024</v>
      </c>
      <c r="B10" s="5">
        <v>45474</v>
      </c>
      <c r="C10" s="5">
        <v>45565</v>
      </c>
      <c r="D10" s="3" t="s">
        <v>80</v>
      </c>
      <c r="E10">
        <v>1614</v>
      </c>
      <c r="F10" t="s">
        <v>214</v>
      </c>
      <c r="G10" t="s">
        <v>214</v>
      </c>
      <c r="H10" t="s">
        <v>214</v>
      </c>
      <c r="I10" s="7" t="s">
        <v>262</v>
      </c>
      <c r="J10" s="7" t="s">
        <v>300</v>
      </c>
      <c r="K10" s="7" t="s">
        <v>301</v>
      </c>
      <c r="L10" s="4" t="s">
        <v>92</v>
      </c>
      <c r="M10">
        <v>47100.369999999995</v>
      </c>
      <c r="N10" t="s">
        <v>363</v>
      </c>
      <c r="O10">
        <v>37071.69</v>
      </c>
      <c r="P10" t="s">
        <v>363</v>
      </c>
      <c r="S10" s="18">
        <v>3</v>
      </c>
      <c r="AD10" t="s">
        <v>364</v>
      </c>
      <c r="AE10" s="6">
        <v>45565</v>
      </c>
      <c r="AF10" t="s">
        <v>365</v>
      </c>
    </row>
    <row r="11" spans="1:32" x14ac:dyDescent="0.25">
      <c r="A11" s="4">
        <v>2024</v>
      </c>
      <c r="B11" s="5">
        <v>45474</v>
      </c>
      <c r="C11" s="5">
        <v>45565</v>
      </c>
      <c r="D11" s="3" t="s">
        <v>80</v>
      </c>
      <c r="E11">
        <v>1714</v>
      </c>
      <c r="F11" t="s">
        <v>215</v>
      </c>
      <c r="G11" t="s">
        <v>215</v>
      </c>
      <c r="H11" t="s">
        <v>215</v>
      </c>
      <c r="I11" s="4" t="s">
        <v>263</v>
      </c>
      <c r="J11" s="4" t="s">
        <v>302</v>
      </c>
      <c r="K11" s="4" t="s">
        <v>303</v>
      </c>
      <c r="L11" s="4" t="s">
        <v>92</v>
      </c>
      <c r="M11" s="14">
        <v>72466.399999999994</v>
      </c>
      <c r="N11" t="s">
        <v>363</v>
      </c>
      <c r="O11">
        <v>54578.04</v>
      </c>
      <c r="P11" t="s">
        <v>363</v>
      </c>
      <c r="S11" s="18">
        <v>4</v>
      </c>
      <c r="AD11" t="s">
        <v>364</v>
      </c>
      <c r="AE11" s="6">
        <v>45565</v>
      </c>
      <c r="AF11" t="s">
        <v>365</v>
      </c>
    </row>
    <row r="12" spans="1:32" x14ac:dyDescent="0.25">
      <c r="A12" s="4">
        <v>2024</v>
      </c>
      <c r="B12" s="5">
        <v>45474</v>
      </c>
      <c r="C12" s="5">
        <v>45565</v>
      </c>
      <c r="D12" s="3" t="s">
        <v>80</v>
      </c>
      <c r="E12">
        <v>1610</v>
      </c>
      <c r="F12" t="s">
        <v>216</v>
      </c>
      <c r="G12" t="s">
        <v>216</v>
      </c>
      <c r="H12" t="s">
        <v>252</v>
      </c>
      <c r="I12" s="11" t="s">
        <v>378</v>
      </c>
      <c r="J12" s="8" t="s">
        <v>379</v>
      </c>
      <c r="K12" s="8" t="s">
        <v>380</v>
      </c>
      <c r="L12" s="4" t="s">
        <v>92</v>
      </c>
      <c r="M12">
        <v>47100.37</v>
      </c>
      <c r="N12" t="s">
        <v>363</v>
      </c>
      <c r="O12">
        <v>37071.69</v>
      </c>
      <c r="P12" t="s">
        <v>363</v>
      </c>
      <c r="S12" s="18">
        <v>5</v>
      </c>
      <c r="AD12" t="s">
        <v>364</v>
      </c>
      <c r="AE12" s="6">
        <v>45565</v>
      </c>
      <c r="AF12" t="s">
        <v>365</v>
      </c>
    </row>
    <row r="13" spans="1:32" x14ac:dyDescent="0.25">
      <c r="A13" s="4">
        <v>2024</v>
      </c>
      <c r="B13" s="5">
        <v>45474</v>
      </c>
      <c r="C13" s="5">
        <v>45565</v>
      </c>
      <c r="D13" s="3" t="s">
        <v>80</v>
      </c>
      <c r="E13">
        <v>1410</v>
      </c>
      <c r="F13" t="s">
        <v>217</v>
      </c>
      <c r="G13" t="s">
        <v>217</v>
      </c>
      <c r="H13" t="s">
        <v>253</v>
      </c>
      <c r="I13" s="7" t="s">
        <v>366</v>
      </c>
      <c r="J13" s="7" t="s">
        <v>362</v>
      </c>
      <c r="K13" s="7" t="s">
        <v>297</v>
      </c>
      <c r="L13" s="4" t="s">
        <v>92</v>
      </c>
      <c r="M13">
        <v>23644.739999999998</v>
      </c>
      <c r="N13" t="s">
        <v>363</v>
      </c>
      <c r="O13">
        <v>19745.53</v>
      </c>
      <c r="P13" t="s">
        <v>363</v>
      </c>
      <c r="S13" s="18">
        <v>6</v>
      </c>
      <c r="AD13" t="s">
        <v>364</v>
      </c>
      <c r="AE13" s="6">
        <v>45565</v>
      </c>
      <c r="AF13" t="s">
        <v>365</v>
      </c>
    </row>
    <row r="14" spans="1:32" x14ac:dyDescent="0.25">
      <c r="A14" s="4">
        <v>2024</v>
      </c>
      <c r="B14" s="5">
        <v>45474</v>
      </c>
      <c r="C14" s="5">
        <v>45565</v>
      </c>
      <c r="D14" s="3" t="s">
        <v>80</v>
      </c>
      <c r="E14">
        <v>1610</v>
      </c>
      <c r="F14" t="s">
        <v>218</v>
      </c>
      <c r="G14" t="s">
        <v>218</v>
      </c>
      <c r="H14" t="s">
        <v>254</v>
      </c>
      <c r="I14" s="7" t="s">
        <v>399</v>
      </c>
      <c r="J14" s="7" t="s">
        <v>400</v>
      </c>
      <c r="K14" s="7" t="s">
        <v>319</v>
      </c>
      <c r="L14" s="4" t="s">
        <v>92</v>
      </c>
      <c r="M14">
        <v>47100.369999999995</v>
      </c>
      <c r="N14" t="s">
        <v>363</v>
      </c>
      <c r="O14">
        <v>37071.69</v>
      </c>
      <c r="P14" t="s">
        <v>363</v>
      </c>
      <c r="S14" s="18">
        <v>7</v>
      </c>
      <c r="AD14" t="s">
        <v>364</v>
      </c>
      <c r="AE14" s="6">
        <v>45565</v>
      </c>
      <c r="AF14" t="s">
        <v>365</v>
      </c>
    </row>
    <row r="15" spans="1:32" x14ac:dyDescent="0.25">
      <c r="A15" s="4">
        <v>2024</v>
      </c>
      <c r="B15" s="5">
        <v>45474</v>
      </c>
      <c r="C15" s="5">
        <v>45565</v>
      </c>
      <c r="D15" s="3" t="s">
        <v>80</v>
      </c>
      <c r="E15">
        <v>1410</v>
      </c>
      <c r="F15" t="s">
        <v>219</v>
      </c>
      <c r="G15" t="s">
        <v>219</v>
      </c>
      <c r="H15" t="s">
        <v>254</v>
      </c>
      <c r="I15" s="7" t="s">
        <v>367</v>
      </c>
      <c r="J15" s="7" t="s">
        <v>368</v>
      </c>
      <c r="K15" s="7" t="s">
        <v>369</v>
      </c>
      <c r="L15" s="4" t="s">
        <v>92</v>
      </c>
      <c r="M15">
        <v>23644.739999999998</v>
      </c>
      <c r="N15" t="s">
        <v>363</v>
      </c>
      <c r="O15">
        <v>19745.53</v>
      </c>
      <c r="P15" t="s">
        <v>363</v>
      </c>
      <c r="S15" s="18">
        <v>8</v>
      </c>
      <c r="AD15" t="s">
        <v>364</v>
      </c>
      <c r="AE15" s="6">
        <v>45565</v>
      </c>
      <c r="AF15" t="s">
        <v>365</v>
      </c>
    </row>
    <row r="16" spans="1:32" x14ac:dyDescent="0.25">
      <c r="A16" s="4">
        <v>2024</v>
      </c>
      <c r="B16" s="5">
        <v>45474</v>
      </c>
      <c r="C16" s="5">
        <v>45565</v>
      </c>
      <c r="D16" s="3" t="s">
        <v>80</v>
      </c>
      <c r="E16">
        <v>1410</v>
      </c>
      <c r="F16" t="s">
        <v>220</v>
      </c>
      <c r="G16" t="s">
        <v>220</v>
      </c>
      <c r="H16" t="s">
        <v>254</v>
      </c>
      <c r="I16" s="4" t="s">
        <v>401</v>
      </c>
      <c r="J16" s="4" t="s">
        <v>402</v>
      </c>
      <c r="K16" s="4" t="s">
        <v>403</v>
      </c>
      <c r="L16" s="4" t="s">
        <v>92</v>
      </c>
      <c r="M16">
        <v>23644.739999999998</v>
      </c>
      <c r="N16" t="s">
        <v>363</v>
      </c>
      <c r="O16">
        <v>19745.53</v>
      </c>
      <c r="P16" t="s">
        <v>363</v>
      </c>
      <c r="S16" s="18">
        <v>9</v>
      </c>
      <c r="AD16" t="s">
        <v>364</v>
      </c>
      <c r="AE16" s="6">
        <v>45565</v>
      </c>
      <c r="AF16" t="s">
        <v>365</v>
      </c>
    </row>
    <row r="17" spans="1:32" x14ac:dyDescent="0.25">
      <c r="A17" s="4">
        <v>2024</v>
      </c>
      <c r="B17" s="5">
        <v>45474</v>
      </c>
      <c r="C17" s="5">
        <v>45565</v>
      </c>
      <c r="D17" s="3" t="s">
        <v>80</v>
      </c>
      <c r="E17">
        <v>1516</v>
      </c>
      <c r="F17" t="s">
        <v>221</v>
      </c>
      <c r="G17" t="s">
        <v>221</v>
      </c>
      <c r="H17" t="s">
        <v>215</v>
      </c>
      <c r="I17" s="7" t="s">
        <v>392</v>
      </c>
      <c r="J17" s="7" t="s">
        <v>393</v>
      </c>
      <c r="K17" s="11" t="s">
        <v>296</v>
      </c>
      <c r="L17" s="4" t="s">
        <v>91</v>
      </c>
      <c r="M17">
        <v>32232.489999999998</v>
      </c>
      <c r="N17" t="s">
        <v>363</v>
      </c>
      <c r="O17">
        <v>26196.35</v>
      </c>
      <c r="P17" t="s">
        <v>363</v>
      </c>
      <c r="S17" s="18">
        <v>10</v>
      </c>
      <c r="AD17" t="s">
        <v>364</v>
      </c>
      <c r="AE17" s="6">
        <v>45565</v>
      </c>
      <c r="AF17" t="s">
        <v>365</v>
      </c>
    </row>
    <row r="18" spans="1:32" x14ac:dyDescent="0.25">
      <c r="A18" s="4">
        <v>2024</v>
      </c>
      <c r="B18" s="5">
        <v>45474</v>
      </c>
      <c r="C18" s="5">
        <v>45565</v>
      </c>
      <c r="D18" s="3" t="s">
        <v>80</v>
      </c>
      <c r="E18">
        <v>1610</v>
      </c>
      <c r="F18" t="s">
        <v>222</v>
      </c>
      <c r="G18" t="s">
        <v>222</v>
      </c>
      <c r="H18" t="s">
        <v>255</v>
      </c>
      <c r="I18" s="9" t="s">
        <v>264</v>
      </c>
      <c r="J18" s="9" t="s">
        <v>304</v>
      </c>
      <c r="K18" s="9" t="s">
        <v>305</v>
      </c>
      <c r="L18" s="4" t="s">
        <v>92</v>
      </c>
      <c r="M18">
        <v>47100.369999999995</v>
      </c>
      <c r="N18" t="s">
        <v>363</v>
      </c>
      <c r="O18">
        <v>37071.69</v>
      </c>
      <c r="P18" t="s">
        <v>363</v>
      </c>
      <c r="S18" s="18">
        <v>11</v>
      </c>
      <c r="AD18" t="s">
        <v>364</v>
      </c>
      <c r="AE18" s="6">
        <v>45565</v>
      </c>
      <c r="AF18" t="s">
        <v>365</v>
      </c>
    </row>
    <row r="19" spans="1:32" x14ac:dyDescent="0.25">
      <c r="A19" s="4">
        <v>2024</v>
      </c>
      <c r="B19" s="5">
        <v>45474</v>
      </c>
      <c r="C19" s="5">
        <v>45565</v>
      </c>
      <c r="D19" s="3" t="s">
        <v>80</v>
      </c>
      <c r="E19">
        <v>1410</v>
      </c>
      <c r="F19" t="s">
        <v>223</v>
      </c>
      <c r="G19" t="s">
        <v>223</v>
      </c>
      <c r="H19" t="s">
        <v>255</v>
      </c>
      <c r="I19" s="4" t="s">
        <v>381</v>
      </c>
      <c r="J19" s="4" t="s">
        <v>382</v>
      </c>
      <c r="K19" s="13" t="s">
        <v>391</v>
      </c>
      <c r="L19" s="4" t="s">
        <v>92</v>
      </c>
      <c r="M19">
        <v>23644.739999999998</v>
      </c>
      <c r="N19" t="s">
        <v>363</v>
      </c>
      <c r="O19">
        <v>19745.53</v>
      </c>
      <c r="P19" t="s">
        <v>363</v>
      </c>
      <c r="S19" s="18">
        <v>12</v>
      </c>
      <c r="AD19" t="s">
        <v>364</v>
      </c>
      <c r="AE19" s="6">
        <v>45565</v>
      </c>
      <c r="AF19" t="s">
        <v>365</v>
      </c>
    </row>
    <row r="20" spans="1:32" x14ac:dyDescent="0.25">
      <c r="A20" s="4">
        <v>2024</v>
      </c>
      <c r="B20" s="5">
        <v>45474</v>
      </c>
      <c r="C20" s="5">
        <v>45565</v>
      </c>
      <c r="D20" s="3" t="s">
        <v>80</v>
      </c>
      <c r="E20">
        <v>1410</v>
      </c>
      <c r="F20" t="s">
        <v>224</v>
      </c>
      <c r="G20" t="s">
        <v>224</v>
      </c>
      <c r="H20" t="s">
        <v>255</v>
      </c>
      <c r="I20" s="7" t="s">
        <v>370</v>
      </c>
      <c r="J20" s="7" t="s">
        <v>371</v>
      </c>
      <c r="K20" s="7" t="s">
        <v>372</v>
      </c>
      <c r="L20" s="4" t="s">
        <v>92</v>
      </c>
      <c r="M20">
        <v>23644.739999999998</v>
      </c>
      <c r="N20" t="s">
        <v>363</v>
      </c>
      <c r="O20">
        <v>19745.53</v>
      </c>
      <c r="P20" t="s">
        <v>363</v>
      </c>
      <c r="S20" s="18">
        <v>13</v>
      </c>
      <c r="AD20" t="s">
        <v>364</v>
      </c>
      <c r="AE20" s="6">
        <v>45565</v>
      </c>
      <c r="AF20" t="s">
        <v>365</v>
      </c>
    </row>
    <row r="21" spans="1:32" x14ac:dyDescent="0.25">
      <c r="A21" s="4">
        <v>2024</v>
      </c>
      <c r="B21" s="5">
        <v>45474</v>
      </c>
      <c r="C21" s="5">
        <v>45565</v>
      </c>
      <c r="D21" s="3" t="s">
        <v>80</v>
      </c>
      <c r="E21">
        <v>1518</v>
      </c>
      <c r="F21" t="s">
        <v>225</v>
      </c>
      <c r="G21" t="s">
        <v>225</v>
      </c>
      <c r="H21" t="s">
        <v>256</v>
      </c>
      <c r="I21" s="4" t="s">
        <v>265</v>
      </c>
      <c r="J21" s="4" t="s">
        <v>306</v>
      </c>
      <c r="K21" s="4" t="s">
        <v>307</v>
      </c>
      <c r="L21" s="4" t="s">
        <v>91</v>
      </c>
      <c r="M21">
        <v>39566.79</v>
      </c>
      <c r="N21" t="s">
        <v>363</v>
      </c>
      <c r="O21">
        <v>31737.58</v>
      </c>
      <c r="P21" t="s">
        <v>363</v>
      </c>
      <c r="S21" s="18">
        <v>14</v>
      </c>
      <c r="AD21" t="s">
        <v>364</v>
      </c>
      <c r="AE21" s="6">
        <v>45565</v>
      </c>
      <c r="AF21" t="s">
        <v>365</v>
      </c>
    </row>
    <row r="22" spans="1:32" x14ac:dyDescent="0.25">
      <c r="A22" s="4">
        <v>2024</v>
      </c>
      <c r="B22" s="5">
        <v>45474</v>
      </c>
      <c r="C22" s="5">
        <v>45565</v>
      </c>
      <c r="D22" s="3" t="s">
        <v>80</v>
      </c>
      <c r="E22">
        <v>1410</v>
      </c>
      <c r="F22" t="s">
        <v>226</v>
      </c>
      <c r="G22" t="s">
        <v>250</v>
      </c>
      <c r="H22" t="s">
        <v>257</v>
      </c>
      <c r="I22" s="4" t="s">
        <v>373</v>
      </c>
      <c r="J22" s="4" t="s">
        <v>374</v>
      </c>
      <c r="K22" s="4" t="s">
        <v>375</v>
      </c>
      <c r="L22" s="4" t="s">
        <v>92</v>
      </c>
      <c r="M22">
        <v>23644.739999999998</v>
      </c>
      <c r="N22" t="s">
        <v>363</v>
      </c>
      <c r="O22">
        <v>19745.53</v>
      </c>
      <c r="P22" t="s">
        <v>363</v>
      </c>
      <c r="S22" s="18">
        <v>15</v>
      </c>
      <c r="AD22" t="s">
        <v>364</v>
      </c>
      <c r="AE22" s="6">
        <v>45565</v>
      </c>
      <c r="AF22" t="s">
        <v>365</v>
      </c>
    </row>
    <row r="23" spans="1:32" x14ac:dyDescent="0.25">
      <c r="A23" s="4">
        <v>2024</v>
      </c>
      <c r="B23" s="5">
        <v>45474</v>
      </c>
      <c r="C23" s="5">
        <v>45565</v>
      </c>
      <c r="D23" t="s">
        <v>80</v>
      </c>
      <c r="E23">
        <v>1410</v>
      </c>
      <c r="F23" t="s">
        <v>227</v>
      </c>
      <c r="G23" t="s">
        <v>227</v>
      </c>
      <c r="H23" t="s">
        <v>258</v>
      </c>
      <c r="I23" s="4" t="s">
        <v>383</v>
      </c>
      <c r="J23" s="13" t="s">
        <v>384</v>
      </c>
      <c r="K23" s="13" t="s">
        <v>385</v>
      </c>
      <c r="L23" s="4" t="s">
        <v>91</v>
      </c>
      <c r="M23">
        <v>23644.739999999998</v>
      </c>
      <c r="N23" t="s">
        <v>363</v>
      </c>
      <c r="O23">
        <v>19745.53</v>
      </c>
      <c r="P23" t="s">
        <v>363</v>
      </c>
      <c r="S23" s="18">
        <v>16</v>
      </c>
      <c r="AD23" t="s">
        <v>364</v>
      </c>
      <c r="AE23" s="6">
        <v>45565</v>
      </c>
      <c r="AF23" t="s">
        <v>365</v>
      </c>
    </row>
    <row r="24" spans="1:32" x14ac:dyDescent="0.25">
      <c r="A24" s="4">
        <v>2024</v>
      </c>
      <c r="B24" s="5">
        <v>45474</v>
      </c>
      <c r="C24" s="5">
        <v>45565</v>
      </c>
      <c r="D24" t="s">
        <v>81</v>
      </c>
      <c r="E24">
        <v>1202</v>
      </c>
      <c r="F24" t="s">
        <v>228</v>
      </c>
      <c r="G24" t="s">
        <v>228</v>
      </c>
      <c r="H24" t="s">
        <v>251</v>
      </c>
      <c r="I24" s="22" t="s">
        <v>266</v>
      </c>
      <c r="J24" t="s">
        <v>308</v>
      </c>
      <c r="K24" t="s">
        <v>309</v>
      </c>
      <c r="L24" t="s">
        <v>92</v>
      </c>
      <c r="M24">
        <f>10957.02+3797.9+322</f>
        <v>15076.92</v>
      </c>
      <c r="N24" t="s">
        <v>363</v>
      </c>
      <c r="O24">
        <f>M24-1592.26</f>
        <v>13484.66</v>
      </c>
      <c r="P24" t="s">
        <v>363</v>
      </c>
      <c r="S24" s="18">
        <v>17</v>
      </c>
      <c r="AD24" t="s">
        <v>364</v>
      </c>
      <c r="AE24" s="6">
        <v>45565</v>
      </c>
      <c r="AF24" t="s">
        <v>365</v>
      </c>
    </row>
    <row r="25" spans="1:32" x14ac:dyDescent="0.25">
      <c r="A25" s="4">
        <v>2024</v>
      </c>
      <c r="B25" s="5">
        <v>45474</v>
      </c>
      <c r="C25" s="5">
        <v>45565</v>
      </c>
      <c r="D25" s="3" t="s">
        <v>81</v>
      </c>
      <c r="E25">
        <v>1224</v>
      </c>
      <c r="F25" t="s">
        <v>229</v>
      </c>
      <c r="G25" t="s">
        <v>229</v>
      </c>
      <c r="H25" t="s">
        <v>251</v>
      </c>
      <c r="I25" s="22" t="s">
        <v>267</v>
      </c>
      <c r="J25" t="s">
        <v>310</v>
      </c>
      <c r="K25" t="s">
        <v>311</v>
      </c>
      <c r="L25" t="s">
        <v>91</v>
      </c>
      <c r="M25">
        <f>10957.02+3797.9+322</f>
        <v>15076.92</v>
      </c>
      <c r="N25" t="s">
        <v>363</v>
      </c>
      <c r="O25">
        <f>M25-1592.26</f>
        <v>13484.66</v>
      </c>
      <c r="P25" t="s">
        <v>363</v>
      </c>
      <c r="S25" s="18">
        <v>18</v>
      </c>
      <c r="AD25" t="s">
        <v>364</v>
      </c>
      <c r="AE25" s="6">
        <v>45565</v>
      </c>
      <c r="AF25" t="s">
        <v>365</v>
      </c>
    </row>
    <row r="26" spans="1:32" x14ac:dyDescent="0.25">
      <c r="A26" s="4">
        <v>2024</v>
      </c>
      <c r="B26" s="5">
        <v>45474</v>
      </c>
      <c r="C26" s="5">
        <v>45565</v>
      </c>
      <c r="D26" s="3" t="s">
        <v>81</v>
      </c>
      <c r="E26">
        <v>408</v>
      </c>
      <c r="F26" t="s">
        <v>234</v>
      </c>
      <c r="G26" s="20" t="s">
        <v>234</v>
      </c>
      <c r="H26" t="s">
        <v>251</v>
      </c>
      <c r="I26" s="22" t="s">
        <v>268</v>
      </c>
      <c r="J26" t="s">
        <v>312</v>
      </c>
      <c r="K26" t="s">
        <v>313</v>
      </c>
      <c r="L26" t="s">
        <v>92</v>
      </c>
      <c r="M26">
        <f>8548.66+2963.06+251</f>
        <v>11762.72</v>
      </c>
      <c r="N26" t="s">
        <v>363</v>
      </c>
      <c r="O26">
        <f>M26-1061.33</f>
        <v>10701.39</v>
      </c>
      <c r="P26" t="s">
        <v>363</v>
      </c>
      <c r="S26" s="18">
        <v>19</v>
      </c>
      <c r="AD26" t="s">
        <v>364</v>
      </c>
      <c r="AE26" s="6">
        <v>45565</v>
      </c>
      <c r="AF26" t="s">
        <v>365</v>
      </c>
    </row>
    <row r="27" spans="1:32" x14ac:dyDescent="0.25">
      <c r="A27" s="4">
        <v>2024</v>
      </c>
      <c r="B27" s="5">
        <v>45474</v>
      </c>
      <c r="C27" s="5">
        <v>45565</v>
      </c>
      <c r="D27" s="3" t="s">
        <v>81</v>
      </c>
      <c r="E27">
        <v>211</v>
      </c>
      <c r="F27" t="s">
        <v>230</v>
      </c>
      <c r="G27" t="s">
        <v>230</v>
      </c>
      <c r="H27" t="s">
        <v>251</v>
      </c>
      <c r="I27" s="22" t="s">
        <v>269</v>
      </c>
      <c r="J27" t="s">
        <v>314</v>
      </c>
      <c r="K27" t="s">
        <v>315</v>
      </c>
      <c r="L27" t="s">
        <v>91</v>
      </c>
      <c r="M27">
        <f>8000.92+2773.26+235</f>
        <v>11009.18</v>
      </c>
      <c r="N27" t="s">
        <v>363</v>
      </c>
      <c r="O27">
        <f>M27-940.61</f>
        <v>10068.57</v>
      </c>
      <c r="P27" t="s">
        <v>363</v>
      </c>
      <c r="S27" s="18">
        <v>20</v>
      </c>
      <c r="AD27" t="s">
        <v>364</v>
      </c>
      <c r="AE27" s="6">
        <v>45565</v>
      </c>
      <c r="AF27" t="s">
        <v>365</v>
      </c>
    </row>
    <row r="28" spans="1:32" x14ac:dyDescent="0.25">
      <c r="A28" s="4">
        <v>2024</v>
      </c>
      <c r="B28" s="5">
        <v>45474</v>
      </c>
      <c r="C28" s="5">
        <v>45565</v>
      </c>
      <c r="D28" s="3" t="s">
        <v>81</v>
      </c>
      <c r="E28">
        <v>407</v>
      </c>
      <c r="F28" t="s">
        <v>237</v>
      </c>
      <c r="G28" t="s">
        <v>237</v>
      </c>
      <c r="H28" t="s">
        <v>251</v>
      </c>
      <c r="I28" s="22" t="s">
        <v>270</v>
      </c>
      <c r="J28" t="s">
        <v>316</v>
      </c>
      <c r="K28" t="s">
        <v>317</v>
      </c>
      <c r="L28" t="s">
        <v>92</v>
      </c>
      <c r="M28">
        <f>8548.66+2963.06+251</f>
        <v>11762.72</v>
      </c>
      <c r="N28" t="s">
        <v>363</v>
      </c>
      <c r="O28">
        <f>M28-1072.01</f>
        <v>10690.71</v>
      </c>
      <c r="P28" t="s">
        <v>363</v>
      </c>
      <c r="S28" s="18">
        <v>21</v>
      </c>
      <c r="AD28" t="s">
        <v>364</v>
      </c>
      <c r="AE28" s="6">
        <v>45565</v>
      </c>
      <c r="AF28" t="s">
        <v>365</v>
      </c>
    </row>
    <row r="29" spans="1:32" x14ac:dyDescent="0.25">
      <c r="A29" s="4">
        <v>2024</v>
      </c>
      <c r="B29" s="5">
        <v>45474</v>
      </c>
      <c r="C29" s="5">
        <v>45565</v>
      </c>
      <c r="D29" s="3" t="s">
        <v>81</v>
      </c>
      <c r="E29">
        <v>822</v>
      </c>
      <c r="F29" t="s">
        <v>232</v>
      </c>
      <c r="G29" t="s">
        <v>232</v>
      </c>
      <c r="H29" t="s">
        <v>251</v>
      </c>
      <c r="I29" s="22" t="s">
        <v>271</v>
      </c>
      <c r="J29" t="s">
        <v>318</v>
      </c>
      <c r="K29" t="s">
        <v>319</v>
      </c>
      <c r="L29" t="s">
        <v>92</v>
      </c>
      <c r="M29" s="14">
        <f>9644.02+3342.68+283</f>
        <v>13269.7</v>
      </c>
      <c r="N29" t="s">
        <v>363</v>
      </c>
      <c r="O29" s="14">
        <f>M29-628.82</f>
        <v>12640.880000000001</v>
      </c>
      <c r="P29" t="s">
        <v>363</v>
      </c>
      <c r="S29" s="18">
        <v>22</v>
      </c>
      <c r="AD29" t="s">
        <v>364</v>
      </c>
      <c r="AE29" s="6">
        <v>45565</v>
      </c>
      <c r="AF29" t="s">
        <v>365</v>
      </c>
    </row>
    <row r="30" spans="1:32" x14ac:dyDescent="0.25">
      <c r="A30" s="4">
        <v>2024</v>
      </c>
      <c r="B30" s="5">
        <v>45474</v>
      </c>
      <c r="C30" s="5">
        <v>45565</v>
      </c>
      <c r="D30" s="3" t="s">
        <v>81</v>
      </c>
      <c r="E30" s="22">
        <v>903</v>
      </c>
      <c r="F30" t="s">
        <v>233</v>
      </c>
      <c r="G30" t="s">
        <v>233</v>
      </c>
      <c r="H30" t="s">
        <v>251</v>
      </c>
      <c r="I30" s="22" t="s">
        <v>377</v>
      </c>
      <c r="J30" t="s">
        <v>360</v>
      </c>
      <c r="K30" s="10" t="s">
        <v>320</v>
      </c>
      <c r="L30" t="s">
        <v>92</v>
      </c>
      <c r="M30">
        <f>10050.78+3483.64+295</f>
        <v>13829.42</v>
      </c>
      <c r="N30" t="s">
        <v>363</v>
      </c>
      <c r="O30">
        <f>M30-678.97</f>
        <v>13150.45</v>
      </c>
      <c r="P30" t="s">
        <v>363</v>
      </c>
      <c r="S30" s="18">
        <v>23</v>
      </c>
      <c r="AD30" t="s">
        <v>364</v>
      </c>
      <c r="AE30" s="6">
        <v>45565</v>
      </c>
      <c r="AF30" t="s">
        <v>365</v>
      </c>
    </row>
    <row r="31" spans="1:32" x14ac:dyDescent="0.25">
      <c r="A31" s="4">
        <v>2024</v>
      </c>
      <c r="B31" s="5">
        <v>45474</v>
      </c>
      <c r="C31" s="5">
        <v>45565</v>
      </c>
      <c r="D31" s="3" t="s">
        <v>81</v>
      </c>
      <c r="E31">
        <v>502</v>
      </c>
      <c r="F31" t="s">
        <v>246</v>
      </c>
      <c r="G31" s="20" t="s">
        <v>246</v>
      </c>
      <c r="H31" t="s">
        <v>259</v>
      </c>
      <c r="I31" s="22" t="s">
        <v>272</v>
      </c>
      <c r="J31" t="s">
        <v>321</v>
      </c>
      <c r="K31" t="s">
        <v>322</v>
      </c>
      <c r="L31" t="s">
        <v>92</v>
      </c>
      <c r="M31">
        <f>8913.62+3089.76+262</f>
        <v>12265.380000000001</v>
      </c>
      <c r="N31" t="s">
        <v>363</v>
      </c>
      <c r="O31">
        <f>M31-1141.89</f>
        <v>11123.490000000002</v>
      </c>
      <c r="P31" t="s">
        <v>363</v>
      </c>
      <c r="S31" s="18">
        <v>24</v>
      </c>
      <c r="AD31" t="s">
        <v>364</v>
      </c>
      <c r="AE31" s="6">
        <v>45565</v>
      </c>
      <c r="AF31" t="s">
        <v>365</v>
      </c>
    </row>
    <row r="32" spans="1:32" x14ac:dyDescent="0.25">
      <c r="A32" s="4">
        <v>2024</v>
      </c>
      <c r="B32" s="5">
        <v>45474</v>
      </c>
      <c r="C32" s="5">
        <v>45565</v>
      </c>
      <c r="D32" s="3" t="s">
        <v>81</v>
      </c>
      <c r="E32">
        <v>1201</v>
      </c>
      <c r="F32" t="s">
        <v>235</v>
      </c>
      <c r="G32" t="s">
        <v>235</v>
      </c>
      <c r="H32" t="s">
        <v>251</v>
      </c>
      <c r="I32" s="22" t="s">
        <v>273</v>
      </c>
      <c r="J32" t="s">
        <v>323</v>
      </c>
      <c r="K32" t="s">
        <v>324</v>
      </c>
      <c r="L32" t="s">
        <v>91</v>
      </c>
      <c r="M32">
        <f>10957.02+3797.9+322</f>
        <v>15076.92</v>
      </c>
      <c r="N32" t="s">
        <v>363</v>
      </c>
      <c r="O32">
        <f>M32-1592.26</f>
        <v>13484.66</v>
      </c>
      <c r="P32" t="s">
        <v>363</v>
      </c>
      <c r="S32" s="18">
        <v>25</v>
      </c>
      <c r="AD32" t="s">
        <v>364</v>
      </c>
      <c r="AE32" s="6">
        <v>45565</v>
      </c>
      <c r="AF32" t="s">
        <v>365</v>
      </c>
    </row>
    <row r="33" spans="1:32" x14ac:dyDescent="0.25">
      <c r="A33" s="4">
        <v>2024</v>
      </c>
      <c r="B33" s="5">
        <v>45474</v>
      </c>
      <c r="C33" s="5">
        <v>45565</v>
      </c>
      <c r="D33" s="3" t="s">
        <v>81</v>
      </c>
      <c r="E33">
        <v>408</v>
      </c>
      <c r="F33" t="s">
        <v>234</v>
      </c>
      <c r="G33" t="s">
        <v>234</v>
      </c>
      <c r="H33" t="s">
        <v>251</v>
      </c>
      <c r="I33" s="22" t="s">
        <v>274</v>
      </c>
      <c r="J33" t="s">
        <v>325</v>
      </c>
      <c r="K33" t="s">
        <v>326</v>
      </c>
      <c r="L33" t="s">
        <v>91</v>
      </c>
      <c r="M33">
        <f>8548.66+2963.06+251</f>
        <v>11762.72</v>
      </c>
      <c r="N33" t="s">
        <v>363</v>
      </c>
      <c r="O33">
        <f>M33-1061.33</f>
        <v>10701.39</v>
      </c>
      <c r="P33" t="s">
        <v>363</v>
      </c>
      <c r="S33" s="18">
        <v>26</v>
      </c>
      <c r="AD33" t="s">
        <v>364</v>
      </c>
      <c r="AE33" s="6">
        <v>45565</v>
      </c>
      <c r="AF33" t="s">
        <v>365</v>
      </c>
    </row>
    <row r="34" spans="1:32" x14ac:dyDescent="0.25">
      <c r="A34" s="4">
        <v>2024</v>
      </c>
      <c r="B34" s="5">
        <v>45474</v>
      </c>
      <c r="C34" s="5">
        <v>45565</v>
      </c>
      <c r="D34" s="3" t="s">
        <v>81</v>
      </c>
      <c r="E34">
        <v>709</v>
      </c>
      <c r="F34" t="s">
        <v>236</v>
      </c>
      <c r="G34" t="s">
        <v>236</v>
      </c>
      <c r="H34" t="s">
        <v>251</v>
      </c>
      <c r="I34" s="22" t="s">
        <v>275</v>
      </c>
      <c r="J34" t="s">
        <v>327</v>
      </c>
      <c r="K34" t="s">
        <v>328</v>
      </c>
      <c r="L34" t="s">
        <v>91</v>
      </c>
      <c r="M34">
        <f>9370+3247.76+275</f>
        <v>12892.76</v>
      </c>
      <c r="N34" t="s">
        <v>363</v>
      </c>
      <c r="O34">
        <f>M34-1242.38</f>
        <v>11650.380000000001</v>
      </c>
      <c r="P34" t="s">
        <v>363</v>
      </c>
      <c r="S34" s="18">
        <v>27</v>
      </c>
      <c r="AD34" t="s">
        <v>364</v>
      </c>
      <c r="AE34" s="6">
        <v>45565</v>
      </c>
      <c r="AF34" t="s">
        <v>365</v>
      </c>
    </row>
    <row r="35" spans="1:32" x14ac:dyDescent="0.25">
      <c r="A35" s="4">
        <v>2024</v>
      </c>
      <c r="B35" s="5">
        <v>45474</v>
      </c>
      <c r="C35" s="5">
        <v>45565</v>
      </c>
      <c r="D35" s="3" t="s">
        <v>81</v>
      </c>
      <c r="E35">
        <v>203</v>
      </c>
      <c r="F35" s="20" t="s">
        <v>236</v>
      </c>
      <c r="G35" s="20" t="s">
        <v>236</v>
      </c>
      <c r="H35" t="s">
        <v>251</v>
      </c>
      <c r="I35" s="22" t="s">
        <v>276</v>
      </c>
      <c r="J35" t="s">
        <v>329</v>
      </c>
      <c r="K35" t="s">
        <v>300</v>
      </c>
      <c r="L35" t="s">
        <v>91</v>
      </c>
      <c r="M35" s="14">
        <f>8000.92+2773.28+235</f>
        <v>11009.2</v>
      </c>
      <c r="N35" t="s">
        <v>363</v>
      </c>
      <c r="O35" s="21">
        <f>M35-443.21</f>
        <v>10565.990000000002</v>
      </c>
      <c r="P35" t="s">
        <v>363</v>
      </c>
      <c r="S35" s="18">
        <v>28</v>
      </c>
      <c r="AD35" t="s">
        <v>364</v>
      </c>
      <c r="AE35" s="6">
        <v>45565</v>
      </c>
      <c r="AF35" t="s">
        <v>365</v>
      </c>
    </row>
    <row r="36" spans="1:32" x14ac:dyDescent="0.25">
      <c r="A36" s="4">
        <v>2024</v>
      </c>
      <c r="B36" s="5">
        <v>45474</v>
      </c>
      <c r="C36" s="5">
        <v>45565</v>
      </c>
      <c r="D36" s="3" t="s">
        <v>81</v>
      </c>
      <c r="E36">
        <v>912</v>
      </c>
      <c r="F36" t="s">
        <v>238</v>
      </c>
      <c r="G36" t="s">
        <v>238</v>
      </c>
      <c r="H36" t="s">
        <v>251</v>
      </c>
      <c r="I36" s="22" t="s">
        <v>277</v>
      </c>
      <c r="J36" t="s">
        <v>330</v>
      </c>
      <c r="K36" t="s">
        <v>331</v>
      </c>
      <c r="L36" t="s">
        <v>92</v>
      </c>
      <c r="M36">
        <f>10050.78+3483.64+295</f>
        <v>13829.42</v>
      </c>
      <c r="N36" t="s">
        <v>363</v>
      </c>
      <c r="O36">
        <f>M36-1392.41</f>
        <v>12437.01</v>
      </c>
      <c r="P36" t="s">
        <v>363</v>
      </c>
      <c r="S36" s="18">
        <v>29</v>
      </c>
      <c r="AD36" t="s">
        <v>364</v>
      </c>
      <c r="AE36" s="6">
        <v>45565</v>
      </c>
      <c r="AF36" t="s">
        <v>365</v>
      </c>
    </row>
    <row r="37" spans="1:32" x14ac:dyDescent="0.25">
      <c r="A37" s="4">
        <v>2024</v>
      </c>
      <c r="B37" s="5">
        <v>45474</v>
      </c>
      <c r="C37" s="5">
        <v>45565</v>
      </c>
      <c r="D37" s="3" t="s">
        <v>81</v>
      </c>
      <c r="E37">
        <v>1302</v>
      </c>
      <c r="F37" t="s">
        <v>239</v>
      </c>
      <c r="G37" t="s">
        <v>239</v>
      </c>
      <c r="H37" t="s">
        <v>251</v>
      </c>
      <c r="I37" s="22" t="s">
        <v>260</v>
      </c>
      <c r="J37" t="s">
        <v>332</v>
      </c>
      <c r="K37" t="s">
        <v>333</v>
      </c>
      <c r="L37" t="s">
        <v>92</v>
      </c>
      <c r="M37">
        <f>11230.8+3892.86+330</f>
        <v>15453.66</v>
      </c>
      <c r="N37" t="s">
        <v>363</v>
      </c>
      <c r="O37">
        <f>M37-1652.62</f>
        <v>13801.04</v>
      </c>
      <c r="P37" t="s">
        <v>363</v>
      </c>
      <c r="S37" s="18">
        <v>30</v>
      </c>
      <c r="AD37" t="s">
        <v>364</v>
      </c>
      <c r="AE37" s="6">
        <v>45565</v>
      </c>
      <c r="AF37" t="s">
        <v>365</v>
      </c>
    </row>
    <row r="38" spans="1:32" x14ac:dyDescent="0.25">
      <c r="A38" s="4">
        <v>2024</v>
      </c>
      <c r="B38" s="5">
        <v>45474</v>
      </c>
      <c r="C38" s="5">
        <v>45565</v>
      </c>
      <c r="D38" s="3" t="s">
        <v>81</v>
      </c>
      <c r="E38">
        <v>709</v>
      </c>
      <c r="F38" t="s">
        <v>240</v>
      </c>
      <c r="G38" t="s">
        <v>240</v>
      </c>
      <c r="H38" t="s">
        <v>251</v>
      </c>
      <c r="I38" s="22" t="s">
        <v>278</v>
      </c>
      <c r="J38" t="s">
        <v>334</v>
      </c>
      <c r="K38" t="s">
        <v>335</v>
      </c>
      <c r="L38" t="s">
        <v>92</v>
      </c>
      <c r="M38" s="21">
        <f>9370+3247.76+275</f>
        <v>12892.76</v>
      </c>
      <c r="N38" t="s">
        <v>363</v>
      </c>
      <c r="O38" s="21">
        <f>M38-1242.38</f>
        <v>11650.380000000001</v>
      </c>
      <c r="P38" t="s">
        <v>363</v>
      </c>
      <c r="S38" s="18">
        <v>31</v>
      </c>
      <c r="AD38" t="s">
        <v>364</v>
      </c>
      <c r="AE38" s="6">
        <v>45565</v>
      </c>
      <c r="AF38" t="s">
        <v>365</v>
      </c>
    </row>
    <row r="39" spans="1:32" x14ac:dyDescent="0.25">
      <c r="A39" s="4">
        <v>2024</v>
      </c>
      <c r="B39" s="5">
        <v>45474</v>
      </c>
      <c r="C39" s="5">
        <v>45565</v>
      </c>
      <c r="D39" s="3" t="s">
        <v>81</v>
      </c>
      <c r="E39">
        <v>1201</v>
      </c>
      <c r="F39" t="s">
        <v>241</v>
      </c>
      <c r="G39" t="s">
        <v>241</v>
      </c>
      <c r="H39" t="s">
        <v>251</v>
      </c>
      <c r="I39" s="22" t="s">
        <v>279</v>
      </c>
      <c r="J39" t="s">
        <v>313</v>
      </c>
      <c r="K39" t="s">
        <v>336</v>
      </c>
      <c r="L39" t="s">
        <v>92</v>
      </c>
      <c r="M39" s="21">
        <f>10957.02+3797.9+322</f>
        <v>15076.92</v>
      </c>
      <c r="N39" t="s">
        <v>363</v>
      </c>
      <c r="O39">
        <f>M39-1396.14</f>
        <v>13680.78</v>
      </c>
      <c r="P39" t="s">
        <v>363</v>
      </c>
      <c r="S39" s="18">
        <v>32</v>
      </c>
      <c r="AD39" t="s">
        <v>364</v>
      </c>
      <c r="AE39" s="6">
        <v>45565</v>
      </c>
      <c r="AF39" t="s">
        <v>365</v>
      </c>
    </row>
    <row r="40" spans="1:32" x14ac:dyDescent="0.25">
      <c r="A40" s="4">
        <v>2024</v>
      </c>
      <c r="B40" s="5">
        <v>45474</v>
      </c>
      <c r="C40" s="5">
        <v>45565</v>
      </c>
      <c r="D40" s="3" t="s">
        <v>81</v>
      </c>
      <c r="E40">
        <v>1007</v>
      </c>
      <c r="F40" t="s">
        <v>242</v>
      </c>
      <c r="G40" t="s">
        <v>242</v>
      </c>
      <c r="H40" t="s">
        <v>251</v>
      </c>
      <c r="I40" s="22" t="s">
        <v>280</v>
      </c>
      <c r="J40" t="s">
        <v>323</v>
      </c>
      <c r="K40" t="s">
        <v>337</v>
      </c>
      <c r="L40" t="s">
        <v>92</v>
      </c>
      <c r="M40">
        <f>10324.6+3578.56+303</f>
        <v>14206.16</v>
      </c>
      <c r="N40" t="s">
        <v>363</v>
      </c>
      <c r="O40" s="14">
        <f>M40-1452.76</f>
        <v>12753.4</v>
      </c>
      <c r="P40" t="s">
        <v>363</v>
      </c>
      <c r="S40" s="18">
        <v>33</v>
      </c>
      <c r="AD40" t="s">
        <v>364</v>
      </c>
      <c r="AE40" s="6">
        <v>45565</v>
      </c>
      <c r="AF40" t="s">
        <v>365</v>
      </c>
    </row>
    <row r="41" spans="1:32" x14ac:dyDescent="0.25">
      <c r="A41" s="4">
        <v>2024</v>
      </c>
      <c r="B41" s="5">
        <v>45474</v>
      </c>
      <c r="C41" s="5">
        <v>45565</v>
      </c>
      <c r="D41" s="3" t="s">
        <v>81</v>
      </c>
      <c r="E41">
        <v>704</v>
      </c>
      <c r="F41" t="s">
        <v>243</v>
      </c>
      <c r="G41" t="s">
        <v>243</v>
      </c>
      <c r="H41" t="s">
        <v>251</v>
      </c>
      <c r="I41" s="22" t="s">
        <v>281</v>
      </c>
      <c r="J41" t="s">
        <v>338</v>
      </c>
      <c r="K41" t="s">
        <v>334</v>
      </c>
      <c r="L41" t="s">
        <v>91</v>
      </c>
      <c r="M41">
        <f>9370.16+3247.76+275</f>
        <v>12892.92</v>
      </c>
      <c r="N41" t="s">
        <v>363</v>
      </c>
      <c r="O41">
        <f>M41-1242.38</f>
        <v>11650.54</v>
      </c>
      <c r="P41" t="s">
        <v>363</v>
      </c>
      <c r="S41" s="18">
        <v>34</v>
      </c>
      <c r="AD41" t="s">
        <v>364</v>
      </c>
      <c r="AE41" s="6">
        <v>45565</v>
      </c>
      <c r="AF41" t="s">
        <v>365</v>
      </c>
    </row>
    <row r="42" spans="1:32" x14ac:dyDescent="0.25">
      <c r="A42" s="4">
        <v>2024</v>
      </c>
      <c r="B42" s="5">
        <v>45474</v>
      </c>
      <c r="C42" s="5">
        <v>45565</v>
      </c>
      <c r="D42" s="3" t="s">
        <v>81</v>
      </c>
      <c r="E42">
        <v>403</v>
      </c>
      <c r="F42" t="s">
        <v>244</v>
      </c>
      <c r="G42" t="s">
        <v>244</v>
      </c>
      <c r="H42" t="s">
        <v>251</v>
      </c>
      <c r="I42" s="22" t="s">
        <v>282</v>
      </c>
      <c r="J42" t="s">
        <v>339</v>
      </c>
      <c r="K42" t="s">
        <v>340</v>
      </c>
      <c r="L42" t="s">
        <v>92</v>
      </c>
      <c r="M42">
        <f>8548.66+2963.06+251</f>
        <v>11762.72</v>
      </c>
      <c r="N42" t="s">
        <v>363</v>
      </c>
      <c r="O42">
        <f>M42-1061.33</f>
        <v>10701.39</v>
      </c>
      <c r="P42" t="s">
        <v>363</v>
      </c>
      <c r="S42" s="18">
        <v>35</v>
      </c>
      <c r="AD42" t="s">
        <v>364</v>
      </c>
      <c r="AE42" s="6">
        <v>45565</v>
      </c>
      <c r="AF42" t="s">
        <v>365</v>
      </c>
    </row>
    <row r="43" spans="1:32" x14ac:dyDescent="0.25">
      <c r="A43" s="4">
        <v>2024</v>
      </c>
      <c r="B43" s="5">
        <v>45474</v>
      </c>
      <c r="C43" s="5">
        <v>45565</v>
      </c>
      <c r="D43" s="3" t="s">
        <v>81</v>
      </c>
      <c r="E43">
        <v>1007</v>
      </c>
      <c r="F43" t="s">
        <v>242</v>
      </c>
      <c r="G43" t="s">
        <v>242</v>
      </c>
      <c r="H43" t="s">
        <v>251</v>
      </c>
      <c r="I43" s="22" t="s">
        <v>283</v>
      </c>
      <c r="J43" t="s">
        <v>341</v>
      </c>
      <c r="K43" t="s">
        <v>309</v>
      </c>
      <c r="L43" t="s">
        <v>92</v>
      </c>
      <c r="M43" s="21">
        <f>10324.6+3578.56+303</f>
        <v>14206.16</v>
      </c>
      <c r="N43" t="s">
        <v>363</v>
      </c>
      <c r="O43" s="14">
        <f>M43-1452.76</f>
        <v>12753.4</v>
      </c>
      <c r="P43" t="s">
        <v>363</v>
      </c>
      <c r="S43" s="18">
        <v>36</v>
      </c>
      <c r="AD43" t="s">
        <v>364</v>
      </c>
      <c r="AE43" s="6">
        <v>45565</v>
      </c>
      <c r="AF43" t="s">
        <v>365</v>
      </c>
    </row>
    <row r="44" spans="1:32" x14ac:dyDescent="0.25">
      <c r="A44" s="4">
        <v>2024</v>
      </c>
      <c r="B44" s="5">
        <v>45474</v>
      </c>
      <c r="C44" s="5">
        <v>45565</v>
      </c>
      <c r="D44" s="3" t="s">
        <v>81</v>
      </c>
      <c r="E44">
        <v>211</v>
      </c>
      <c r="F44" t="s">
        <v>230</v>
      </c>
      <c r="G44" t="s">
        <v>230</v>
      </c>
      <c r="H44" t="s">
        <v>251</v>
      </c>
      <c r="I44" s="22" t="s">
        <v>284</v>
      </c>
      <c r="J44" t="s">
        <v>342</v>
      </c>
      <c r="K44" t="s">
        <v>343</v>
      </c>
      <c r="L44" t="s">
        <v>91</v>
      </c>
      <c r="M44" s="20">
        <f>8000.92+2773.26+235</f>
        <v>11009.18</v>
      </c>
      <c r="N44" t="s">
        <v>363</v>
      </c>
      <c r="O44" s="21">
        <f>M44-940.61</f>
        <v>10068.57</v>
      </c>
      <c r="P44" t="s">
        <v>363</v>
      </c>
      <c r="S44" s="18">
        <v>37</v>
      </c>
      <c r="AD44" t="s">
        <v>364</v>
      </c>
      <c r="AE44" s="6">
        <v>45565</v>
      </c>
      <c r="AF44" t="s">
        <v>365</v>
      </c>
    </row>
    <row r="45" spans="1:32" x14ac:dyDescent="0.25">
      <c r="A45" s="4">
        <v>2024</v>
      </c>
      <c r="B45" s="5">
        <v>45474</v>
      </c>
      <c r="C45" s="5">
        <v>45565</v>
      </c>
      <c r="D45" s="3" t="s">
        <v>81</v>
      </c>
      <c r="E45">
        <v>203</v>
      </c>
      <c r="F45" t="s">
        <v>231</v>
      </c>
      <c r="G45" t="s">
        <v>231</v>
      </c>
      <c r="H45" t="s">
        <v>251</v>
      </c>
      <c r="I45" s="22" t="s">
        <v>285</v>
      </c>
      <c r="J45" t="s">
        <v>344</v>
      </c>
      <c r="K45" t="s">
        <v>345</v>
      </c>
      <c r="L45" t="s">
        <v>92</v>
      </c>
      <c r="M45" s="21">
        <f>8000.92+2773.26+235</f>
        <v>11009.18</v>
      </c>
      <c r="N45" t="s">
        <v>363</v>
      </c>
      <c r="O45">
        <f>M45-940.61</f>
        <v>10068.57</v>
      </c>
      <c r="P45" t="s">
        <v>363</v>
      </c>
      <c r="S45" s="18">
        <v>38</v>
      </c>
      <c r="AD45" t="s">
        <v>364</v>
      </c>
      <c r="AE45" s="6">
        <v>45565</v>
      </c>
      <c r="AF45" t="s">
        <v>365</v>
      </c>
    </row>
    <row r="46" spans="1:32" x14ac:dyDescent="0.25">
      <c r="A46" s="4">
        <v>2024</v>
      </c>
      <c r="B46" s="5">
        <v>45474</v>
      </c>
      <c r="C46" s="5">
        <v>45565</v>
      </c>
      <c r="D46" s="3" t="s">
        <v>81</v>
      </c>
      <c r="E46">
        <v>1224</v>
      </c>
      <c r="F46" t="s">
        <v>245</v>
      </c>
      <c r="G46" t="s">
        <v>245</v>
      </c>
      <c r="H46" t="s">
        <v>251</v>
      </c>
      <c r="I46" s="22" t="s">
        <v>286</v>
      </c>
      <c r="J46" t="s">
        <v>346</v>
      </c>
      <c r="K46" t="s">
        <v>347</v>
      </c>
      <c r="L46" t="s">
        <v>92</v>
      </c>
      <c r="M46" s="21">
        <f>10957.02+3797.9+322</f>
        <v>15076.92</v>
      </c>
      <c r="N46" t="s">
        <v>363</v>
      </c>
      <c r="O46">
        <f>M46-1592.26</f>
        <v>13484.66</v>
      </c>
      <c r="P46" t="s">
        <v>363</v>
      </c>
      <c r="S46" s="18">
        <v>39</v>
      </c>
      <c r="AD46" t="s">
        <v>364</v>
      </c>
      <c r="AE46" s="6">
        <v>45565</v>
      </c>
      <c r="AF46" t="s">
        <v>365</v>
      </c>
    </row>
    <row r="47" spans="1:32" x14ac:dyDescent="0.25">
      <c r="A47" s="4">
        <v>2024</v>
      </c>
      <c r="B47" s="5">
        <v>45474</v>
      </c>
      <c r="C47" s="5">
        <v>45565</v>
      </c>
      <c r="D47" s="3" t="s">
        <v>81</v>
      </c>
      <c r="E47">
        <v>1201</v>
      </c>
      <c r="F47" t="s">
        <v>241</v>
      </c>
      <c r="G47" t="s">
        <v>241</v>
      </c>
      <c r="H47" t="s">
        <v>251</v>
      </c>
      <c r="I47" s="22" t="s">
        <v>287</v>
      </c>
      <c r="J47" t="s">
        <v>348</v>
      </c>
      <c r="K47" t="s">
        <v>321</v>
      </c>
      <c r="L47" t="s">
        <v>92</v>
      </c>
      <c r="M47" s="21">
        <f>10957.02+3797.9+322</f>
        <v>15076.92</v>
      </c>
      <c r="N47" t="s">
        <v>363</v>
      </c>
      <c r="O47">
        <f>M47-1592.26</f>
        <v>13484.66</v>
      </c>
      <c r="P47" t="s">
        <v>363</v>
      </c>
      <c r="S47" s="18">
        <v>40</v>
      </c>
      <c r="AD47" t="s">
        <v>364</v>
      </c>
      <c r="AE47" s="6">
        <v>45565</v>
      </c>
      <c r="AF47" t="s">
        <v>365</v>
      </c>
    </row>
    <row r="48" spans="1:32" x14ac:dyDescent="0.25">
      <c r="A48" s="4">
        <v>2024</v>
      </c>
      <c r="B48" s="5">
        <v>45474</v>
      </c>
      <c r="C48" s="5">
        <v>45565</v>
      </c>
      <c r="D48" s="3" t="s">
        <v>81</v>
      </c>
      <c r="E48">
        <v>502</v>
      </c>
      <c r="F48" t="s">
        <v>246</v>
      </c>
      <c r="G48" t="s">
        <v>246</v>
      </c>
      <c r="H48" t="s">
        <v>251</v>
      </c>
      <c r="I48" s="22" t="s">
        <v>288</v>
      </c>
      <c r="J48" t="s">
        <v>349</v>
      </c>
      <c r="K48" t="s">
        <v>350</v>
      </c>
      <c r="L48" t="s">
        <v>92</v>
      </c>
      <c r="M48" s="21">
        <f>8913.62+3089.76+262</f>
        <v>12265.380000000001</v>
      </c>
      <c r="N48" t="s">
        <v>363</v>
      </c>
      <c r="O48" s="14">
        <f>M48-1242.38</f>
        <v>11023</v>
      </c>
      <c r="P48" t="s">
        <v>363</v>
      </c>
      <c r="S48" s="18">
        <v>41</v>
      </c>
      <c r="AD48" t="s">
        <v>364</v>
      </c>
      <c r="AE48" s="6">
        <v>45565</v>
      </c>
      <c r="AF48" t="s">
        <v>365</v>
      </c>
    </row>
    <row r="49" spans="1:32" x14ac:dyDescent="0.25">
      <c r="A49" s="4">
        <v>2024</v>
      </c>
      <c r="B49" s="5">
        <v>45474</v>
      </c>
      <c r="C49" s="5">
        <v>45565</v>
      </c>
      <c r="D49" s="3" t="s">
        <v>81</v>
      </c>
      <c r="E49">
        <v>903</v>
      </c>
      <c r="F49" t="s">
        <v>233</v>
      </c>
      <c r="G49" t="s">
        <v>233</v>
      </c>
      <c r="H49" t="s">
        <v>251</v>
      </c>
      <c r="I49" s="22" t="s">
        <v>289</v>
      </c>
      <c r="J49" t="s">
        <v>323</v>
      </c>
      <c r="K49" t="s">
        <v>351</v>
      </c>
      <c r="L49" t="s">
        <v>92</v>
      </c>
      <c r="M49">
        <f>10050.78+3483.64+295</f>
        <v>13829.42</v>
      </c>
      <c r="N49" t="s">
        <v>363</v>
      </c>
      <c r="O49">
        <f>M49-1392.41</f>
        <v>12437.01</v>
      </c>
      <c r="P49" t="s">
        <v>363</v>
      </c>
      <c r="S49" s="18">
        <v>42</v>
      </c>
      <c r="AD49" t="s">
        <v>364</v>
      </c>
      <c r="AE49" s="6">
        <v>45565</v>
      </c>
      <c r="AF49" t="s">
        <v>365</v>
      </c>
    </row>
    <row r="50" spans="1:32" x14ac:dyDescent="0.25">
      <c r="A50" s="4">
        <v>2024</v>
      </c>
      <c r="B50" s="5">
        <v>45474</v>
      </c>
      <c r="C50" s="5">
        <v>45565</v>
      </c>
      <c r="D50" s="3" t="s">
        <v>81</v>
      </c>
      <c r="E50">
        <v>203</v>
      </c>
      <c r="F50" t="s">
        <v>231</v>
      </c>
      <c r="G50" t="s">
        <v>231</v>
      </c>
      <c r="H50" t="s">
        <v>254</v>
      </c>
      <c r="I50" s="22" t="s">
        <v>290</v>
      </c>
      <c r="J50" t="s">
        <v>352</v>
      </c>
      <c r="K50" t="s">
        <v>353</v>
      </c>
      <c r="L50" t="s">
        <v>92</v>
      </c>
      <c r="M50">
        <f>8000.92+2773.26+235</f>
        <v>11009.18</v>
      </c>
      <c r="N50" t="s">
        <v>363</v>
      </c>
      <c r="O50" s="21">
        <f>M50-940.61</f>
        <v>10068.57</v>
      </c>
      <c r="P50" t="s">
        <v>363</v>
      </c>
      <c r="S50" s="18">
        <v>43</v>
      </c>
      <c r="AD50" t="s">
        <v>364</v>
      </c>
      <c r="AE50" s="6">
        <v>45565</v>
      </c>
      <c r="AF50" t="s">
        <v>365</v>
      </c>
    </row>
    <row r="51" spans="1:32" x14ac:dyDescent="0.25">
      <c r="A51" s="4">
        <v>2024</v>
      </c>
      <c r="B51" s="5">
        <v>45474</v>
      </c>
      <c r="C51" s="5">
        <v>45565</v>
      </c>
      <c r="D51" s="3" t="s">
        <v>81</v>
      </c>
      <c r="E51">
        <v>1220</v>
      </c>
      <c r="F51" t="s">
        <v>247</v>
      </c>
      <c r="G51" t="s">
        <v>247</v>
      </c>
      <c r="H51" t="s">
        <v>251</v>
      </c>
      <c r="I51" s="22" t="s">
        <v>291</v>
      </c>
      <c r="J51" t="s">
        <v>351</v>
      </c>
      <c r="K51" t="s">
        <v>354</v>
      </c>
      <c r="L51" t="s">
        <v>92</v>
      </c>
      <c r="M51">
        <f>10957.02+3797.9+322</f>
        <v>15076.92</v>
      </c>
      <c r="N51" t="s">
        <v>363</v>
      </c>
      <c r="O51" s="21">
        <f>M51-1592.26</f>
        <v>13484.66</v>
      </c>
      <c r="P51" t="s">
        <v>363</v>
      </c>
      <c r="S51" s="18">
        <v>44</v>
      </c>
      <c r="AD51" t="s">
        <v>364</v>
      </c>
      <c r="AE51" s="6">
        <v>45565</v>
      </c>
      <c r="AF51" t="s">
        <v>365</v>
      </c>
    </row>
    <row r="52" spans="1:32" x14ac:dyDescent="0.25">
      <c r="A52" s="4">
        <v>2024</v>
      </c>
      <c r="B52" s="5">
        <v>45474</v>
      </c>
      <c r="C52" s="5">
        <v>45565</v>
      </c>
      <c r="D52" s="3" t="s">
        <v>81</v>
      </c>
      <c r="E52">
        <v>203</v>
      </c>
      <c r="F52" t="s">
        <v>231</v>
      </c>
      <c r="G52" t="s">
        <v>231</v>
      </c>
      <c r="H52" t="s">
        <v>254</v>
      </c>
      <c r="I52" s="22" t="s">
        <v>397</v>
      </c>
      <c r="J52" t="s">
        <v>398</v>
      </c>
      <c r="K52" s="20" t="s">
        <v>355</v>
      </c>
      <c r="L52" t="s">
        <v>92</v>
      </c>
      <c r="M52" s="20">
        <f>8000.92+2773.26+235</f>
        <v>11009.18</v>
      </c>
      <c r="N52" t="s">
        <v>363</v>
      </c>
      <c r="O52" s="21">
        <f>M52-443.21</f>
        <v>10565.970000000001</v>
      </c>
      <c r="P52" t="s">
        <v>363</v>
      </c>
      <c r="S52" s="18">
        <v>45</v>
      </c>
      <c r="AD52" t="s">
        <v>364</v>
      </c>
      <c r="AE52" s="6">
        <v>45565</v>
      </c>
      <c r="AF52" t="s">
        <v>365</v>
      </c>
    </row>
    <row r="53" spans="1:32" x14ac:dyDescent="0.25">
      <c r="A53" s="4">
        <v>2024</v>
      </c>
      <c r="B53" s="5">
        <v>45474</v>
      </c>
      <c r="C53" s="5">
        <v>45565</v>
      </c>
      <c r="D53" s="3" t="s">
        <v>81</v>
      </c>
      <c r="E53">
        <v>709</v>
      </c>
      <c r="F53" t="s">
        <v>240</v>
      </c>
      <c r="G53" t="s">
        <v>240</v>
      </c>
      <c r="H53" t="s">
        <v>251</v>
      </c>
      <c r="I53" s="22" t="s">
        <v>292</v>
      </c>
      <c r="J53" t="s">
        <v>356</v>
      </c>
      <c r="K53" t="s">
        <v>357</v>
      </c>
      <c r="L53" t="s">
        <v>92</v>
      </c>
      <c r="M53" s="21">
        <f>9370+3247.76+275</f>
        <v>12892.76</v>
      </c>
      <c r="N53" t="s">
        <v>363</v>
      </c>
      <c r="O53">
        <f>M53-1302.75</f>
        <v>11590.01</v>
      </c>
      <c r="P53" t="s">
        <v>363</v>
      </c>
      <c r="S53" s="18">
        <v>46</v>
      </c>
      <c r="AD53" t="s">
        <v>364</v>
      </c>
      <c r="AE53" s="6">
        <v>45565</v>
      </c>
      <c r="AF53" t="s">
        <v>365</v>
      </c>
    </row>
    <row r="54" spans="1:32" x14ac:dyDescent="0.25">
      <c r="A54" s="4">
        <v>2024</v>
      </c>
      <c r="B54" s="5">
        <v>45474</v>
      </c>
      <c r="C54" s="5">
        <v>45565</v>
      </c>
      <c r="D54" s="3" t="s">
        <v>81</v>
      </c>
      <c r="E54" s="20">
        <v>203</v>
      </c>
      <c r="F54" s="20" t="s">
        <v>248</v>
      </c>
      <c r="G54" s="20" t="s">
        <v>231</v>
      </c>
      <c r="H54" t="s">
        <v>251</v>
      </c>
      <c r="I54" s="22" t="s">
        <v>293</v>
      </c>
      <c r="J54" t="s">
        <v>358</v>
      </c>
      <c r="K54" t="s">
        <v>376</v>
      </c>
      <c r="L54" t="s">
        <v>92</v>
      </c>
      <c r="M54">
        <f>8000.52+2773.26+235</f>
        <v>11008.78</v>
      </c>
      <c r="N54" t="s">
        <v>363</v>
      </c>
      <c r="O54" s="21">
        <f>M54-443.21</f>
        <v>10565.570000000002</v>
      </c>
      <c r="P54" t="s">
        <v>363</v>
      </c>
      <c r="S54" s="18">
        <v>47</v>
      </c>
      <c r="AD54" t="s">
        <v>364</v>
      </c>
      <c r="AE54" s="6">
        <v>45565</v>
      </c>
      <c r="AF54" t="s">
        <v>365</v>
      </c>
    </row>
    <row r="55" spans="1:32" x14ac:dyDescent="0.25">
      <c r="A55" s="4">
        <v>2024</v>
      </c>
      <c r="B55" s="5">
        <v>45474</v>
      </c>
      <c r="C55" s="5">
        <v>45565</v>
      </c>
      <c r="D55" s="3" t="s">
        <v>81</v>
      </c>
      <c r="E55">
        <v>203</v>
      </c>
      <c r="F55" t="s">
        <v>248</v>
      </c>
      <c r="G55" t="s">
        <v>231</v>
      </c>
      <c r="H55" t="s">
        <v>251</v>
      </c>
      <c r="I55" s="22" t="s">
        <v>294</v>
      </c>
      <c r="J55" t="s">
        <v>359</v>
      </c>
      <c r="K55" t="s">
        <v>360</v>
      </c>
      <c r="L55" t="s">
        <v>92</v>
      </c>
      <c r="M55" s="20">
        <f>8000.52+2773.26+235</f>
        <v>11008.78</v>
      </c>
      <c r="N55" t="s">
        <v>363</v>
      </c>
      <c r="O55">
        <f>M55-443.21</f>
        <v>10565.570000000002</v>
      </c>
      <c r="P55" t="s">
        <v>363</v>
      </c>
      <c r="S55" s="19">
        <v>48</v>
      </c>
      <c r="AD55" t="s">
        <v>364</v>
      </c>
      <c r="AE55" s="6">
        <v>45565</v>
      </c>
      <c r="AF55" t="s">
        <v>365</v>
      </c>
    </row>
    <row r="56" spans="1:32" x14ac:dyDescent="0.25">
      <c r="A56" s="4">
        <v>2024</v>
      </c>
      <c r="B56" s="5">
        <v>45474</v>
      </c>
      <c r="C56" s="5">
        <v>45565</v>
      </c>
      <c r="D56" s="3" t="s">
        <v>81</v>
      </c>
      <c r="E56">
        <v>216</v>
      </c>
      <c r="F56" t="s">
        <v>249</v>
      </c>
      <c r="G56" t="s">
        <v>249</v>
      </c>
      <c r="H56" t="s">
        <v>251</v>
      </c>
      <c r="I56" s="22" t="s">
        <v>394</v>
      </c>
      <c r="J56" t="s">
        <v>395</v>
      </c>
      <c r="K56" t="s">
        <v>396</v>
      </c>
      <c r="L56" t="s">
        <v>92</v>
      </c>
      <c r="M56">
        <f>8000.92+2773.26+235</f>
        <v>11009.18</v>
      </c>
      <c r="N56" t="s">
        <v>363</v>
      </c>
      <c r="O56" s="21">
        <f>M56-443.21</f>
        <v>10565.970000000001</v>
      </c>
      <c r="P56" t="s">
        <v>363</v>
      </c>
      <c r="S56" s="19">
        <v>49</v>
      </c>
      <c r="AD56" t="s">
        <v>364</v>
      </c>
      <c r="AE56" s="6">
        <v>45565</v>
      </c>
      <c r="AF56" t="s">
        <v>365</v>
      </c>
    </row>
    <row r="57" spans="1:32" x14ac:dyDescent="0.25">
      <c r="A57" s="4">
        <v>2024</v>
      </c>
      <c r="B57" s="5">
        <v>45474</v>
      </c>
      <c r="C57" s="5">
        <v>45565</v>
      </c>
      <c r="D57" s="3" t="s">
        <v>81</v>
      </c>
      <c r="E57">
        <v>216</v>
      </c>
      <c r="F57" t="s">
        <v>249</v>
      </c>
      <c r="G57" t="s">
        <v>249</v>
      </c>
      <c r="H57" t="s">
        <v>251</v>
      </c>
      <c r="I57" s="22" t="s">
        <v>295</v>
      </c>
      <c r="J57" t="s">
        <v>361</v>
      </c>
      <c r="K57" t="s">
        <v>362</v>
      </c>
      <c r="L57" t="s">
        <v>92</v>
      </c>
      <c r="M57" s="20">
        <f>8000.92+2773.26+235</f>
        <v>11009.18</v>
      </c>
      <c r="N57" t="s">
        <v>363</v>
      </c>
      <c r="O57">
        <f>M57-443.21</f>
        <v>10565.970000000001</v>
      </c>
      <c r="P57" t="s">
        <v>363</v>
      </c>
      <c r="S57" s="19">
        <v>50</v>
      </c>
      <c r="AD57" t="s">
        <v>364</v>
      </c>
      <c r="AE57" s="6">
        <v>45565</v>
      </c>
      <c r="AF57" t="s">
        <v>365</v>
      </c>
    </row>
    <row r="58" spans="1:32" x14ac:dyDescent="0.25">
      <c r="A58" s="4">
        <v>2024</v>
      </c>
      <c r="B58" s="5">
        <v>45474</v>
      </c>
      <c r="C58" s="5">
        <v>45565</v>
      </c>
      <c r="D58" s="24" t="s">
        <v>82</v>
      </c>
      <c r="E58" s="25" t="s">
        <v>407</v>
      </c>
      <c r="F58" s="24" t="s">
        <v>408</v>
      </c>
      <c r="G58" s="24" t="s">
        <v>408</v>
      </c>
      <c r="H58" s="24" t="s">
        <v>256</v>
      </c>
      <c r="I58" t="s">
        <v>449</v>
      </c>
      <c r="J58" t="s">
        <v>450</v>
      </c>
      <c r="K58" t="s">
        <v>376</v>
      </c>
      <c r="L58" t="s">
        <v>92</v>
      </c>
      <c r="M58" s="15">
        <v>8491.34</v>
      </c>
      <c r="N58" s="24" t="s">
        <v>363</v>
      </c>
      <c r="O58" s="22">
        <v>7663.24</v>
      </c>
      <c r="P58" s="24" t="s">
        <v>363</v>
      </c>
      <c r="S58" s="24">
        <v>65</v>
      </c>
      <c r="AD58" s="24" t="s">
        <v>364</v>
      </c>
      <c r="AE58" s="6">
        <v>45565</v>
      </c>
      <c r="AF58" s="24" t="s">
        <v>365</v>
      </c>
    </row>
    <row r="59" spans="1:32" x14ac:dyDescent="0.25">
      <c r="A59" s="4">
        <v>2024</v>
      </c>
      <c r="B59" s="5">
        <v>45474</v>
      </c>
      <c r="C59" s="5">
        <v>45565</v>
      </c>
      <c r="D59" s="24" t="s">
        <v>82</v>
      </c>
      <c r="E59" s="25" t="s">
        <v>407</v>
      </c>
      <c r="F59" s="24" t="s">
        <v>409</v>
      </c>
      <c r="G59" s="24" t="s">
        <v>409</v>
      </c>
      <c r="H59" s="24" t="s">
        <v>256</v>
      </c>
      <c r="I59" t="s">
        <v>451</v>
      </c>
      <c r="J59" t="s">
        <v>452</v>
      </c>
      <c r="K59" t="s">
        <v>453</v>
      </c>
      <c r="L59" t="s">
        <v>92</v>
      </c>
      <c r="M59" s="15">
        <v>8491.34</v>
      </c>
      <c r="N59" s="24" t="s">
        <v>363</v>
      </c>
      <c r="O59" s="22">
        <v>7663.24</v>
      </c>
      <c r="P59" s="24" t="s">
        <v>363</v>
      </c>
      <c r="S59" s="24">
        <v>66</v>
      </c>
      <c r="AD59" s="24" t="s">
        <v>364</v>
      </c>
      <c r="AE59" s="6">
        <v>45565</v>
      </c>
      <c r="AF59" s="24" t="s">
        <v>365</v>
      </c>
    </row>
    <row r="60" spans="1:32" x14ac:dyDescent="0.25">
      <c r="A60" s="4">
        <v>2024</v>
      </c>
      <c r="B60" s="5">
        <v>45474</v>
      </c>
      <c r="C60" s="5">
        <v>45565</v>
      </c>
      <c r="D60" s="24" t="s">
        <v>82</v>
      </c>
      <c r="E60" s="25" t="s">
        <v>407</v>
      </c>
      <c r="F60" s="24" t="s">
        <v>411</v>
      </c>
      <c r="G60" s="24" t="s">
        <v>411</v>
      </c>
      <c r="H60" s="24" t="s">
        <v>256</v>
      </c>
      <c r="I60" t="s">
        <v>447</v>
      </c>
      <c r="J60" t="s">
        <v>448</v>
      </c>
      <c r="K60" t="s">
        <v>427</v>
      </c>
      <c r="L60" t="s">
        <v>92</v>
      </c>
      <c r="M60" s="15">
        <v>8492.34</v>
      </c>
      <c r="N60" s="24" t="s">
        <v>363</v>
      </c>
      <c r="O60" s="22">
        <v>7663.24</v>
      </c>
      <c r="P60" s="24" t="s">
        <v>363</v>
      </c>
      <c r="S60" s="24">
        <v>64</v>
      </c>
      <c r="AD60" s="24" t="s">
        <v>364</v>
      </c>
      <c r="AE60" s="6">
        <v>45565</v>
      </c>
      <c r="AF60" s="24" t="s">
        <v>365</v>
      </c>
    </row>
    <row r="61" spans="1:32" x14ac:dyDescent="0.25">
      <c r="A61" s="4">
        <v>2024</v>
      </c>
      <c r="B61" s="5">
        <v>45474</v>
      </c>
      <c r="C61" s="5">
        <v>45565</v>
      </c>
      <c r="D61" s="24" t="s">
        <v>82</v>
      </c>
      <c r="E61" s="25" t="s">
        <v>404</v>
      </c>
      <c r="F61" s="24" t="s">
        <v>410</v>
      </c>
      <c r="G61" s="24" t="s">
        <v>410</v>
      </c>
      <c r="H61" s="24" t="s">
        <v>412</v>
      </c>
      <c r="I61" t="s">
        <v>438</v>
      </c>
      <c r="J61" t="s">
        <v>439</v>
      </c>
      <c r="K61" t="s">
        <v>440</v>
      </c>
      <c r="L61" t="s">
        <v>92</v>
      </c>
      <c r="M61" s="15">
        <v>12595.82</v>
      </c>
      <c r="N61" s="24" t="s">
        <v>363</v>
      </c>
      <c r="O61" s="22">
        <v>11118.64</v>
      </c>
      <c r="P61" s="24" t="s">
        <v>363</v>
      </c>
      <c r="S61" s="24">
        <v>61</v>
      </c>
      <c r="AD61" s="24" t="s">
        <v>364</v>
      </c>
      <c r="AE61" s="6">
        <v>45565</v>
      </c>
      <c r="AF61" s="24" t="s">
        <v>365</v>
      </c>
    </row>
    <row r="62" spans="1:32" x14ac:dyDescent="0.25">
      <c r="A62" s="4">
        <v>2024</v>
      </c>
      <c r="B62" s="5">
        <v>45474</v>
      </c>
      <c r="C62" s="5">
        <v>45565</v>
      </c>
      <c r="D62" s="24" t="s">
        <v>82</v>
      </c>
      <c r="E62" s="25" t="s">
        <v>404</v>
      </c>
      <c r="F62" s="24" t="s">
        <v>411</v>
      </c>
      <c r="G62" s="24" t="s">
        <v>411</v>
      </c>
      <c r="H62" s="24" t="s">
        <v>256</v>
      </c>
      <c r="I62" t="s">
        <v>441</v>
      </c>
      <c r="J62" t="s">
        <v>442</v>
      </c>
      <c r="K62" t="s">
        <v>443</v>
      </c>
      <c r="L62" t="s">
        <v>92</v>
      </c>
      <c r="M62" s="15">
        <v>11395.82</v>
      </c>
      <c r="N62" s="24" t="s">
        <v>363</v>
      </c>
      <c r="O62" s="22">
        <v>10143.34</v>
      </c>
      <c r="P62" s="24" t="s">
        <v>363</v>
      </c>
      <c r="S62" s="24">
        <v>62</v>
      </c>
      <c r="AD62" s="24" t="s">
        <v>364</v>
      </c>
      <c r="AE62" s="6">
        <v>45565</v>
      </c>
      <c r="AF62" s="24" t="s">
        <v>365</v>
      </c>
    </row>
    <row r="63" spans="1:32" x14ac:dyDescent="0.25">
      <c r="A63" s="4">
        <v>2024</v>
      </c>
      <c r="B63" s="5">
        <v>45474</v>
      </c>
      <c r="C63" s="5">
        <v>45565</v>
      </c>
      <c r="D63" s="24" t="s">
        <v>82</v>
      </c>
      <c r="E63" s="25" t="s">
        <v>404</v>
      </c>
      <c r="F63" s="24" t="s">
        <v>411</v>
      </c>
      <c r="G63" s="24" t="s">
        <v>411</v>
      </c>
      <c r="H63" s="24" t="s">
        <v>256</v>
      </c>
      <c r="I63" t="s">
        <v>444</v>
      </c>
      <c r="J63" t="s">
        <v>445</v>
      </c>
      <c r="K63" t="s">
        <v>446</v>
      </c>
      <c r="L63" t="s">
        <v>92</v>
      </c>
      <c r="M63" s="15">
        <v>11395.82</v>
      </c>
      <c r="N63" s="24" t="s">
        <v>363</v>
      </c>
      <c r="O63" s="22">
        <v>10143.34</v>
      </c>
      <c r="P63" s="24" t="s">
        <v>363</v>
      </c>
      <c r="S63" s="24">
        <v>63</v>
      </c>
      <c r="AD63" s="24" t="s">
        <v>364</v>
      </c>
      <c r="AE63" s="6">
        <v>45565</v>
      </c>
      <c r="AF63" s="24" t="s">
        <v>365</v>
      </c>
    </row>
    <row r="64" spans="1:32" x14ac:dyDescent="0.25">
      <c r="A64" s="4">
        <v>2024</v>
      </c>
      <c r="B64" s="5">
        <v>45474</v>
      </c>
      <c r="C64" s="5">
        <v>45565</v>
      </c>
      <c r="D64" s="24" t="s">
        <v>82</v>
      </c>
      <c r="E64" s="25" t="s">
        <v>404</v>
      </c>
      <c r="F64" s="24" t="s">
        <v>409</v>
      </c>
      <c r="G64" s="24" t="s">
        <v>409</v>
      </c>
      <c r="H64" s="24" t="s">
        <v>256</v>
      </c>
      <c r="I64" t="s">
        <v>454</v>
      </c>
      <c r="J64" t="s">
        <v>455</v>
      </c>
      <c r="K64" t="s">
        <v>456</v>
      </c>
      <c r="L64" t="s">
        <v>91</v>
      </c>
      <c r="M64" s="15">
        <v>11895.82</v>
      </c>
      <c r="N64" s="24" t="s">
        <v>363</v>
      </c>
      <c r="O64" s="22">
        <v>10591.45</v>
      </c>
      <c r="P64" s="24" t="s">
        <v>363</v>
      </c>
      <c r="S64" s="24">
        <v>67</v>
      </c>
      <c r="AD64" s="24" t="s">
        <v>364</v>
      </c>
      <c r="AE64" s="6">
        <v>45565</v>
      </c>
      <c r="AF64" s="24" t="s">
        <v>365</v>
      </c>
    </row>
    <row r="65" spans="1:32" x14ac:dyDescent="0.25">
      <c r="A65" s="4">
        <v>2024</v>
      </c>
      <c r="B65" s="5">
        <v>45474</v>
      </c>
      <c r="C65" s="5">
        <v>45565</v>
      </c>
      <c r="D65" s="24" t="s">
        <v>82</v>
      </c>
      <c r="E65" s="25" t="s">
        <v>405</v>
      </c>
      <c r="F65" s="24" t="s">
        <v>409</v>
      </c>
      <c r="G65" s="24" t="s">
        <v>409</v>
      </c>
      <c r="H65" s="24" t="s">
        <v>412</v>
      </c>
      <c r="I65" t="s">
        <v>422</v>
      </c>
      <c r="J65" t="s">
        <v>371</v>
      </c>
      <c r="K65" t="s">
        <v>423</v>
      </c>
      <c r="L65" t="s">
        <v>92</v>
      </c>
      <c r="M65" s="15">
        <v>18500</v>
      </c>
      <c r="N65" s="24" t="s">
        <v>363</v>
      </c>
      <c r="O65" s="22">
        <v>15682.42</v>
      </c>
      <c r="P65" s="24" t="s">
        <v>363</v>
      </c>
      <c r="S65" s="24">
        <v>54</v>
      </c>
      <c r="AD65" s="24" t="s">
        <v>364</v>
      </c>
      <c r="AE65" s="6">
        <v>45565</v>
      </c>
      <c r="AF65" s="24" t="s">
        <v>365</v>
      </c>
    </row>
    <row r="66" spans="1:32" x14ac:dyDescent="0.25">
      <c r="A66" s="4">
        <v>2024</v>
      </c>
      <c r="B66" s="5">
        <v>45474</v>
      </c>
      <c r="C66" s="5">
        <v>45565</v>
      </c>
      <c r="D66" s="24" t="s">
        <v>82</v>
      </c>
      <c r="E66" s="25" t="s">
        <v>405</v>
      </c>
      <c r="F66" s="24" t="s">
        <v>409</v>
      </c>
      <c r="G66" s="24" t="s">
        <v>409</v>
      </c>
      <c r="H66" s="24" t="s">
        <v>412</v>
      </c>
      <c r="I66" t="s">
        <v>424</v>
      </c>
      <c r="J66" t="s">
        <v>313</v>
      </c>
      <c r="K66" t="s">
        <v>425</v>
      </c>
      <c r="L66" t="s">
        <v>92</v>
      </c>
      <c r="M66" s="15">
        <v>18500</v>
      </c>
      <c r="N66" s="24" t="s">
        <v>363</v>
      </c>
      <c r="O66" s="22">
        <v>15682.42</v>
      </c>
      <c r="P66" s="24" t="s">
        <v>363</v>
      </c>
      <c r="S66" s="24">
        <v>55</v>
      </c>
      <c r="AD66" s="24" t="s">
        <v>364</v>
      </c>
      <c r="AE66" s="6">
        <v>45565</v>
      </c>
      <c r="AF66" s="24" t="s">
        <v>365</v>
      </c>
    </row>
    <row r="67" spans="1:32" x14ac:dyDescent="0.25">
      <c r="A67" s="4">
        <v>2024</v>
      </c>
      <c r="B67" s="5">
        <v>45474</v>
      </c>
      <c r="C67" s="5">
        <v>45565</v>
      </c>
      <c r="D67" s="24" t="s">
        <v>82</v>
      </c>
      <c r="E67" s="25" t="s">
        <v>405</v>
      </c>
      <c r="F67" s="24" t="s">
        <v>408</v>
      </c>
      <c r="G67" s="24" t="s">
        <v>408</v>
      </c>
      <c r="H67" s="24" t="s">
        <v>412</v>
      </c>
      <c r="I67" t="s">
        <v>426</v>
      </c>
      <c r="J67" t="s">
        <v>427</v>
      </c>
      <c r="K67" t="s">
        <v>428</v>
      </c>
      <c r="L67" t="s">
        <v>92</v>
      </c>
      <c r="M67" s="15">
        <v>17640</v>
      </c>
      <c r="N67" s="24" t="s">
        <v>363</v>
      </c>
      <c r="O67" s="22">
        <v>15029.82</v>
      </c>
      <c r="P67" s="24" t="s">
        <v>363</v>
      </c>
      <c r="S67" s="24">
        <v>56</v>
      </c>
      <c r="AD67" s="24" t="s">
        <v>364</v>
      </c>
      <c r="AE67" s="6">
        <v>45565</v>
      </c>
      <c r="AF67" s="24" t="s">
        <v>365</v>
      </c>
    </row>
    <row r="68" spans="1:32" x14ac:dyDescent="0.25">
      <c r="A68" s="4">
        <v>2024</v>
      </c>
      <c r="B68" s="5">
        <v>45474</v>
      </c>
      <c r="C68" s="5">
        <v>45565</v>
      </c>
      <c r="D68" s="24" t="s">
        <v>82</v>
      </c>
      <c r="E68" s="25" t="s">
        <v>405</v>
      </c>
      <c r="F68" s="24" t="s">
        <v>409</v>
      </c>
      <c r="G68" s="24" t="s">
        <v>409</v>
      </c>
      <c r="H68" s="24" t="s">
        <v>412</v>
      </c>
      <c r="I68" t="s">
        <v>429</v>
      </c>
      <c r="J68" t="s">
        <v>430</v>
      </c>
      <c r="K68" t="s">
        <v>371</v>
      </c>
      <c r="L68" t="s">
        <v>92</v>
      </c>
      <c r="M68" s="15">
        <v>17000</v>
      </c>
      <c r="N68" s="24" t="s">
        <v>363</v>
      </c>
      <c r="O68" s="22">
        <v>14543.92</v>
      </c>
      <c r="P68" s="24" t="s">
        <v>363</v>
      </c>
      <c r="S68" s="24">
        <v>57</v>
      </c>
      <c r="AD68" s="24" t="s">
        <v>364</v>
      </c>
      <c r="AE68" s="6">
        <v>45565</v>
      </c>
      <c r="AF68" s="24" t="s">
        <v>365</v>
      </c>
    </row>
    <row r="69" spans="1:32" x14ac:dyDescent="0.25">
      <c r="A69" s="4">
        <v>2024</v>
      </c>
      <c r="B69" s="5">
        <v>45474</v>
      </c>
      <c r="C69" s="5">
        <v>45565</v>
      </c>
      <c r="D69" s="24" t="s">
        <v>82</v>
      </c>
      <c r="E69" s="25" t="s">
        <v>405</v>
      </c>
      <c r="F69" s="24" t="s">
        <v>409</v>
      </c>
      <c r="G69" s="24" t="s">
        <v>409</v>
      </c>
      <c r="H69" s="24" t="s">
        <v>412</v>
      </c>
      <c r="I69" t="s">
        <v>431</v>
      </c>
      <c r="J69" t="s">
        <v>432</v>
      </c>
      <c r="K69" t="s">
        <v>303</v>
      </c>
      <c r="L69" t="s">
        <v>92</v>
      </c>
      <c r="M69" s="15">
        <v>17000</v>
      </c>
      <c r="N69" s="24" t="s">
        <v>363</v>
      </c>
      <c r="O69" s="22">
        <v>14543.92</v>
      </c>
      <c r="P69" s="24" t="s">
        <v>363</v>
      </c>
      <c r="S69" s="24">
        <v>58</v>
      </c>
      <c r="AD69" s="24" t="s">
        <v>364</v>
      </c>
      <c r="AE69" s="6">
        <v>45565</v>
      </c>
      <c r="AF69" s="24" t="s">
        <v>365</v>
      </c>
    </row>
    <row r="70" spans="1:32" x14ac:dyDescent="0.25">
      <c r="A70" s="4">
        <v>2024</v>
      </c>
      <c r="B70" s="5">
        <v>45474</v>
      </c>
      <c r="C70" s="5">
        <v>45565</v>
      </c>
      <c r="D70" s="24" t="s">
        <v>82</v>
      </c>
      <c r="E70" s="25" t="s">
        <v>405</v>
      </c>
      <c r="F70" s="24" t="s">
        <v>410</v>
      </c>
      <c r="G70" s="24" t="s">
        <v>410</v>
      </c>
      <c r="H70" s="24" t="s">
        <v>412</v>
      </c>
      <c r="I70" t="s">
        <v>433</v>
      </c>
      <c r="J70" t="s">
        <v>434</v>
      </c>
      <c r="K70" t="s">
        <v>435</v>
      </c>
      <c r="L70" t="s">
        <v>92</v>
      </c>
      <c r="M70" s="15">
        <v>16000</v>
      </c>
      <c r="N70" s="24" t="s">
        <v>363</v>
      </c>
      <c r="O70" s="22">
        <v>13784.82</v>
      </c>
      <c r="P70" s="24" t="s">
        <v>363</v>
      </c>
      <c r="S70" s="24">
        <v>59</v>
      </c>
      <c r="AD70" s="24" t="s">
        <v>364</v>
      </c>
      <c r="AE70" s="6">
        <v>45565</v>
      </c>
      <c r="AF70" s="24" t="s">
        <v>365</v>
      </c>
    </row>
    <row r="71" spans="1:32" x14ac:dyDescent="0.25">
      <c r="A71" s="4">
        <v>2024</v>
      </c>
      <c r="B71" s="5">
        <v>45474</v>
      </c>
      <c r="C71" s="5">
        <v>45565</v>
      </c>
      <c r="D71" s="24" t="s">
        <v>82</v>
      </c>
      <c r="E71" s="25" t="s">
        <v>405</v>
      </c>
      <c r="F71" s="24" t="s">
        <v>410</v>
      </c>
      <c r="G71" s="24" t="s">
        <v>410</v>
      </c>
      <c r="H71" s="24" t="s">
        <v>412</v>
      </c>
      <c r="I71" t="s">
        <v>436</v>
      </c>
      <c r="J71" t="s">
        <v>437</v>
      </c>
      <c r="K71" t="s">
        <v>371</v>
      </c>
      <c r="L71" t="s">
        <v>91</v>
      </c>
      <c r="M71" s="15">
        <v>15400</v>
      </c>
      <c r="N71" s="24" t="s">
        <v>363</v>
      </c>
      <c r="O71" s="22">
        <v>13329.48</v>
      </c>
      <c r="P71" s="24" t="s">
        <v>363</v>
      </c>
      <c r="S71" s="24">
        <v>60</v>
      </c>
      <c r="AD71" s="24" t="s">
        <v>364</v>
      </c>
      <c r="AE71" s="6">
        <v>45565</v>
      </c>
      <c r="AF71" s="24" t="s">
        <v>365</v>
      </c>
    </row>
    <row r="72" spans="1:32" x14ac:dyDescent="0.25">
      <c r="A72" s="4">
        <v>2024</v>
      </c>
      <c r="B72" s="5">
        <v>45474</v>
      </c>
      <c r="C72" s="5">
        <v>45565</v>
      </c>
      <c r="D72" s="24" t="s">
        <v>82</v>
      </c>
      <c r="E72" s="25" t="s">
        <v>406</v>
      </c>
      <c r="F72" s="24" t="s">
        <v>408</v>
      </c>
      <c r="G72" s="24" t="s">
        <v>408</v>
      </c>
      <c r="H72" s="24" t="s">
        <v>412</v>
      </c>
      <c r="I72" t="s">
        <v>416</v>
      </c>
      <c r="J72" t="s">
        <v>417</v>
      </c>
      <c r="K72" t="s">
        <v>418</v>
      </c>
      <c r="L72" t="s">
        <v>92</v>
      </c>
      <c r="M72" s="15">
        <v>21000</v>
      </c>
      <c r="N72" s="24" t="s">
        <v>363</v>
      </c>
      <c r="O72" s="22">
        <v>17573.12</v>
      </c>
      <c r="P72" s="24" t="s">
        <v>363</v>
      </c>
      <c r="S72" s="24">
        <v>52</v>
      </c>
      <c r="AD72" s="24" t="s">
        <v>364</v>
      </c>
      <c r="AE72" s="6">
        <v>45565</v>
      </c>
      <c r="AF72" s="24" t="s">
        <v>365</v>
      </c>
    </row>
    <row r="73" spans="1:32" x14ac:dyDescent="0.25">
      <c r="A73" s="4">
        <v>2024</v>
      </c>
      <c r="B73" s="5">
        <v>45474</v>
      </c>
      <c r="C73" s="5">
        <v>45565</v>
      </c>
      <c r="D73" s="24" t="s">
        <v>82</v>
      </c>
      <c r="E73" s="25" t="s">
        <v>406</v>
      </c>
      <c r="F73" s="24" t="s">
        <v>409</v>
      </c>
      <c r="G73" s="24" t="s">
        <v>409</v>
      </c>
      <c r="H73" s="24" t="s">
        <v>412</v>
      </c>
      <c r="I73" t="s">
        <v>419</v>
      </c>
      <c r="J73" t="s">
        <v>420</v>
      </c>
      <c r="K73" t="s">
        <v>421</v>
      </c>
      <c r="L73" t="s">
        <v>92</v>
      </c>
      <c r="M73" s="15">
        <v>21000</v>
      </c>
      <c r="N73" s="24" t="s">
        <v>363</v>
      </c>
      <c r="O73" s="22">
        <v>17573.12</v>
      </c>
      <c r="P73" s="24" t="s">
        <v>363</v>
      </c>
      <c r="S73" s="24">
        <v>53</v>
      </c>
      <c r="AD73" s="24" t="s">
        <v>364</v>
      </c>
      <c r="AE73" s="6">
        <v>45565</v>
      </c>
      <c r="AF73" s="24" t="s">
        <v>365</v>
      </c>
    </row>
    <row r="74" spans="1:32" x14ac:dyDescent="0.25">
      <c r="A74" s="4">
        <v>2024</v>
      </c>
      <c r="B74" s="5">
        <v>45474</v>
      </c>
      <c r="C74" s="5">
        <v>45565</v>
      </c>
      <c r="D74" t="s">
        <v>82</v>
      </c>
      <c r="E74" s="25" t="s">
        <v>406</v>
      </c>
      <c r="F74" s="24" t="s">
        <v>408</v>
      </c>
      <c r="G74" s="24" t="s">
        <v>408</v>
      </c>
      <c r="H74" s="24" t="s">
        <v>412</v>
      </c>
      <c r="I74" t="s">
        <v>413</v>
      </c>
      <c r="J74" t="s">
        <v>414</v>
      </c>
      <c r="K74" t="s">
        <v>415</v>
      </c>
      <c r="L74" t="s">
        <v>91</v>
      </c>
      <c r="M74" s="15">
        <v>23200</v>
      </c>
      <c r="N74" s="24" t="s">
        <v>363</v>
      </c>
      <c r="O74" s="15">
        <v>19242.900000000001</v>
      </c>
      <c r="P74" s="24" t="s">
        <v>363</v>
      </c>
      <c r="S74" s="24">
        <v>51</v>
      </c>
      <c r="AD74" s="24" t="s">
        <v>364</v>
      </c>
      <c r="AE74" s="6">
        <v>45565</v>
      </c>
      <c r="AF74" s="24" t="s">
        <v>365</v>
      </c>
    </row>
  </sheetData>
  <autoFilter ref="A7:AF57"/>
  <sortState ref="A59:AF74">
    <sortCondition ref="E59:E74"/>
  </sortState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3">
      <formula1>Hidden_312</formula1>
    </dataValidation>
    <dataValidation type="list" allowBlank="1" showErrorMessage="1" sqref="D8:D74">
      <formula1>Hidden_13</formula1>
    </dataValidation>
    <dataValidation type="list" allowBlank="1" showErrorMessage="1" sqref="L24:L74">
      <formula1>Hidden_211</formula1>
    </dataValidation>
  </dataValidations>
  <pageMargins left="0.70866141732283472" right="0.70866141732283472" top="1.2708333333333333" bottom="0.74803149606299213" header="0.31496062992125984" footer="0.31496062992125984"/>
  <pageSetup paperSize="9" orientation="portrait" r:id="rId1"/>
  <headerFooter>
    <oddHeader>&amp;L&amp;G&amp;R&amp;G</oddHeader>
  </headerFooter>
  <ignoredErrors>
    <ignoredError sqref="O53 M27 M51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opLeftCell="A39" workbookViewId="0">
      <selection activeCell="D64" sqref="D6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8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8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8" x14ac:dyDescent="0.25">
      <c r="A4">
        <v>1</v>
      </c>
      <c r="B4" t="s">
        <v>389</v>
      </c>
      <c r="C4" s="12">
        <f>'Reporte de Formatos'!M8</f>
        <v>106103.15</v>
      </c>
      <c r="D4" s="12">
        <f>'Reporte de Formatos'!O8</f>
        <v>75028.77</v>
      </c>
      <c r="E4" s="17" t="s">
        <v>387</v>
      </c>
      <c r="F4" s="17" t="s">
        <v>390</v>
      </c>
      <c r="G4" s="4"/>
      <c r="H4" s="4"/>
    </row>
    <row r="5" spans="1:8" x14ac:dyDescent="0.25">
      <c r="A5" s="12">
        <v>2</v>
      </c>
      <c r="B5" s="12" t="s">
        <v>389</v>
      </c>
      <c r="C5" s="21">
        <f>'Reporte de Formatos'!M9</f>
        <v>47100.369999999995</v>
      </c>
      <c r="D5" s="21">
        <f>'Reporte de Formatos'!O9</f>
        <v>37071.69</v>
      </c>
      <c r="E5" s="17" t="s">
        <v>387</v>
      </c>
      <c r="F5" s="17" t="s">
        <v>390</v>
      </c>
      <c r="G5" s="12"/>
      <c r="H5" s="12"/>
    </row>
    <row r="6" spans="1:8" x14ac:dyDescent="0.25">
      <c r="A6" s="12">
        <v>3</v>
      </c>
      <c r="B6" s="12" t="s">
        <v>389</v>
      </c>
      <c r="C6" s="21">
        <f>'Reporte de Formatos'!M10</f>
        <v>47100.369999999995</v>
      </c>
      <c r="D6" s="21">
        <f>'Reporte de Formatos'!O10</f>
        <v>37071.69</v>
      </c>
      <c r="E6" s="17" t="s">
        <v>387</v>
      </c>
      <c r="F6" s="17" t="s">
        <v>390</v>
      </c>
      <c r="G6" s="12"/>
      <c r="H6" s="12"/>
    </row>
    <row r="7" spans="1:8" x14ac:dyDescent="0.25">
      <c r="A7" s="12">
        <v>4</v>
      </c>
      <c r="B7" s="12" t="s">
        <v>389</v>
      </c>
      <c r="C7" s="21">
        <f>'Reporte de Formatos'!M11</f>
        <v>72466.399999999994</v>
      </c>
      <c r="D7" s="21">
        <f>'Reporte de Formatos'!O11</f>
        <v>54578.04</v>
      </c>
      <c r="E7" s="17" t="s">
        <v>387</v>
      </c>
      <c r="F7" s="17" t="s">
        <v>390</v>
      </c>
      <c r="G7" s="4"/>
      <c r="H7" s="4"/>
    </row>
    <row r="8" spans="1:8" x14ac:dyDescent="0.25">
      <c r="A8" s="12">
        <v>5</v>
      </c>
      <c r="B8" s="12" t="s">
        <v>389</v>
      </c>
      <c r="C8" s="21">
        <f>'Reporte de Formatos'!M12</f>
        <v>47100.37</v>
      </c>
      <c r="D8" s="21">
        <f>'Reporte de Formatos'!O12</f>
        <v>37071.69</v>
      </c>
      <c r="E8" s="17" t="s">
        <v>387</v>
      </c>
      <c r="F8" s="17" t="s">
        <v>390</v>
      </c>
      <c r="G8" s="11"/>
      <c r="H8" s="8"/>
    </row>
    <row r="9" spans="1:8" x14ac:dyDescent="0.25">
      <c r="A9" s="12">
        <v>6</v>
      </c>
      <c r="B9" s="12" t="s">
        <v>389</v>
      </c>
      <c r="C9" s="21">
        <f>'Reporte de Formatos'!M13</f>
        <v>23644.739999999998</v>
      </c>
      <c r="D9" s="21">
        <f>'Reporte de Formatos'!O13</f>
        <v>19745.53</v>
      </c>
      <c r="E9" s="17" t="s">
        <v>387</v>
      </c>
      <c r="F9" s="17" t="s">
        <v>390</v>
      </c>
      <c r="G9" s="12"/>
      <c r="H9" s="12"/>
    </row>
    <row r="10" spans="1:8" x14ac:dyDescent="0.25">
      <c r="A10" s="12">
        <v>7</v>
      </c>
      <c r="B10" s="12" t="s">
        <v>389</v>
      </c>
      <c r="C10" s="21">
        <f>'Reporte de Formatos'!M14</f>
        <v>47100.369999999995</v>
      </c>
      <c r="D10" s="21">
        <f>'Reporte de Formatos'!O14</f>
        <v>37071.69</v>
      </c>
      <c r="E10" s="17" t="s">
        <v>387</v>
      </c>
      <c r="F10" s="17" t="s">
        <v>390</v>
      </c>
      <c r="G10" s="12"/>
      <c r="H10" s="12"/>
    </row>
    <row r="11" spans="1:8" x14ac:dyDescent="0.25">
      <c r="A11" s="12">
        <v>8</v>
      </c>
      <c r="B11" s="12" t="s">
        <v>389</v>
      </c>
      <c r="C11" s="21">
        <f>'Reporte de Formatos'!M15</f>
        <v>23644.739999999998</v>
      </c>
      <c r="D11" s="21">
        <f>'Reporte de Formatos'!O15</f>
        <v>19745.53</v>
      </c>
      <c r="E11" s="17" t="s">
        <v>387</v>
      </c>
      <c r="F11" s="17" t="s">
        <v>390</v>
      </c>
      <c r="G11" s="12"/>
      <c r="H11" s="12"/>
    </row>
    <row r="12" spans="1:8" x14ac:dyDescent="0.25">
      <c r="A12" s="12">
        <v>9</v>
      </c>
      <c r="B12" s="12" t="s">
        <v>389</v>
      </c>
      <c r="C12" s="21">
        <f>'Reporte de Formatos'!M16</f>
        <v>23644.739999999998</v>
      </c>
      <c r="D12" s="21">
        <f>'Reporte de Formatos'!O16</f>
        <v>19745.53</v>
      </c>
      <c r="E12" s="17" t="s">
        <v>387</v>
      </c>
      <c r="F12" s="17" t="s">
        <v>390</v>
      </c>
      <c r="G12" s="4"/>
      <c r="H12" s="4"/>
    </row>
    <row r="13" spans="1:8" x14ac:dyDescent="0.25">
      <c r="A13" s="12">
        <v>10</v>
      </c>
      <c r="B13" s="12" t="s">
        <v>389</v>
      </c>
      <c r="C13" s="21">
        <f>'Reporte de Formatos'!M17</f>
        <v>32232.489999999998</v>
      </c>
      <c r="D13" s="21">
        <f>'Reporte de Formatos'!O17</f>
        <v>26196.35</v>
      </c>
      <c r="E13" s="17" t="s">
        <v>387</v>
      </c>
      <c r="F13" s="17" t="s">
        <v>390</v>
      </c>
      <c r="G13" s="12"/>
      <c r="H13" s="12"/>
    </row>
    <row r="14" spans="1:8" x14ac:dyDescent="0.25">
      <c r="A14" s="12">
        <v>11</v>
      </c>
      <c r="B14" s="12" t="s">
        <v>389</v>
      </c>
      <c r="C14" s="21">
        <f>'Reporte de Formatos'!M18</f>
        <v>47100.369999999995</v>
      </c>
      <c r="D14" s="21">
        <f>'Reporte de Formatos'!O18</f>
        <v>37071.69</v>
      </c>
      <c r="E14" s="17" t="s">
        <v>387</v>
      </c>
      <c r="F14" s="17" t="s">
        <v>390</v>
      </c>
      <c r="G14" s="9"/>
      <c r="H14" s="9"/>
    </row>
    <row r="15" spans="1:8" x14ac:dyDescent="0.25">
      <c r="A15" s="12">
        <v>12</v>
      </c>
      <c r="B15" s="12" t="s">
        <v>389</v>
      </c>
      <c r="C15" s="21">
        <f>'Reporte de Formatos'!M19</f>
        <v>23644.739999999998</v>
      </c>
      <c r="D15" s="21">
        <f>'Reporte de Formatos'!O19</f>
        <v>19745.53</v>
      </c>
      <c r="E15" s="17" t="s">
        <v>387</v>
      </c>
      <c r="F15" s="17" t="s">
        <v>390</v>
      </c>
      <c r="G15" s="4"/>
      <c r="H15" s="4"/>
    </row>
    <row r="16" spans="1:8" x14ac:dyDescent="0.25">
      <c r="A16" s="12">
        <v>13</v>
      </c>
      <c r="B16" s="12" t="s">
        <v>389</v>
      </c>
      <c r="C16" s="21">
        <f>'Reporte de Formatos'!M20</f>
        <v>23644.739999999998</v>
      </c>
      <c r="D16" s="21">
        <f>'Reporte de Formatos'!O20</f>
        <v>19745.53</v>
      </c>
      <c r="E16" s="17" t="s">
        <v>387</v>
      </c>
      <c r="F16" s="17" t="s">
        <v>390</v>
      </c>
      <c r="G16" s="12"/>
      <c r="H16" s="12"/>
    </row>
    <row r="17" spans="1:8" x14ac:dyDescent="0.25">
      <c r="A17" s="12">
        <v>14</v>
      </c>
      <c r="B17" s="12" t="s">
        <v>389</v>
      </c>
      <c r="C17" s="21">
        <f>'Reporte de Formatos'!M21</f>
        <v>39566.79</v>
      </c>
      <c r="D17" s="21">
        <f>'Reporte de Formatos'!O21</f>
        <v>31737.58</v>
      </c>
      <c r="E17" s="17" t="s">
        <v>387</v>
      </c>
      <c r="F17" s="17" t="s">
        <v>390</v>
      </c>
      <c r="G17" s="4"/>
      <c r="H17" s="4"/>
    </row>
    <row r="18" spans="1:8" x14ac:dyDescent="0.25">
      <c r="A18" s="12">
        <v>15</v>
      </c>
      <c r="B18" s="12" t="s">
        <v>389</v>
      </c>
      <c r="C18" s="21">
        <f>'Reporte de Formatos'!M22</f>
        <v>23644.739999999998</v>
      </c>
      <c r="D18" s="21">
        <f>'Reporte de Formatos'!O22</f>
        <v>19745.53</v>
      </c>
      <c r="E18" s="17" t="s">
        <v>387</v>
      </c>
      <c r="F18" s="17" t="s">
        <v>390</v>
      </c>
      <c r="G18" s="4"/>
      <c r="H18" s="4"/>
    </row>
    <row r="19" spans="1:8" x14ac:dyDescent="0.25">
      <c r="A19" s="12">
        <v>16</v>
      </c>
      <c r="B19" s="12" t="s">
        <v>389</v>
      </c>
      <c r="C19" s="21">
        <f>'Reporte de Formatos'!M23</f>
        <v>23644.739999999998</v>
      </c>
      <c r="D19" s="21">
        <f>'Reporte de Formatos'!O23</f>
        <v>19745.53</v>
      </c>
      <c r="E19" s="17" t="s">
        <v>387</v>
      </c>
      <c r="F19" s="17" t="s">
        <v>390</v>
      </c>
      <c r="G19" s="4"/>
      <c r="H19" s="13"/>
    </row>
    <row r="20" spans="1:8" x14ac:dyDescent="0.25">
      <c r="A20" s="12">
        <v>17</v>
      </c>
      <c r="B20" s="12" t="s">
        <v>389</v>
      </c>
      <c r="C20" s="21">
        <f>'Reporte de Formatos'!M24</f>
        <v>15076.92</v>
      </c>
      <c r="D20" s="21">
        <f>'Reporte de Formatos'!O24</f>
        <v>13484.66</v>
      </c>
      <c r="E20" s="17" t="s">
        <v>387</v>
      </c>
      <c r="F20" s="17" t="s">
        <v>390</v>
      </c>
      <c r="G20" s="12"/>
      <c r="H20" s="12"/>
    </row>
    <row r="21" spans="1:8" x14ac:dyDescent="0.25">
      <c r="A21" s="12">
        <v>18</v>
      </c>
      <c r="B21" s="12" t="s">
        <v>389</v>
      </c>
      <c r="C21" s="21">
        <f>'Reporte de Formatos'!M25</f>
        <v>15076.92</v>
      </c>
      <c r="D21" s="21">
        <f>'Reporte de Formatos'!O25</f>
        <v>13484.66</v>
      </c>
      <c r="E21" s="17" t="s">
        <v>387</v>
      </c>
      <c r="F21" s="17" t="s">
        <v>390</v>
      </c>
      <c r="G21" s="12"/>
      <c r="H21" s="12"/>
    </row>
    <row r="22" spans="1:8" x14ac:dyDescent="0.25">
      <c r="A22" s="12">
        <v>19</v>
      </c>
      <c r="B22" s="12" t="s">
        <v>389</v>
      </c>
      <c r="C22" s="21">
        <f>'Reporte de Formatos'!M26</f>
        <v>11762.72</v>
      </c>
      <c r="D22" s="21">
        <f>'Reporte de Formatos'!O26</f>
        <v>10701.39</v>
      </c>
      <c r="E22" s="17" t="s">
        <v>387</v>
      </c>
      <c r="F22" s="17" t="s">
        <v>390</v>
      </c>
      <c r="G22" s="12"/>
      <c r="H22" s="12"/>
    </row>
    <row r="23" spans="1:8" x14ac:dyDescent="0.25">
      <c r="A23" s="12">
        <v>20</v>
      </c>
      <c r="B23" s="12" t="s">
        <v>389</v>
      </c>
      <c r="C23" s="21">
        <f>'Reporte de Formatos'!M27</f>
        <v>11009.18</v>
      </c>
      <c r="D23" s="21">
        <f>'Reporte de Formatos'!O27</f>
        <v>10068.57</v>
      </c>
      <c r="E23" s="17" t="s">
        <v>387</v>
      </c>
      <c r="F23" s="17" t="s">
        <v>390</v>
      </c>
      <c r="G23" s="12"/>
      <c r="H23" s="12"/>
    </row>
    <row r="24" spans="1:8" x14ac:dyDescent="0.25">
      <c r="A24" s="12">
        <v>21</v>
      </c>
      <c r="B24" s="12" t="s">
        <v>389</v>
      </c>
      <c r="C24" s="21">
        <f>'Reporte de Formatos'!M28</f>
        <v>11762.72</v>
      </c>
      <c r="D24" s="21">
        <f>'Reporte de Formatos'!O28</f>
        <v>10690.71</v>
      </c>
      <c r="E24" s="17" t="s">
        <v>387</v>
      </c>
      <c r="F24" s="17" t="s">
        <v>390</v>
      </c>
      <c r="G24" s="12"/>
      <c r="H24" s="12"/>
    </row>
    <row r="25" spans="1:8" x14ac:dyDescent="0.25">
      <c r="A25" s="12">
        <v>22</v>
      </c>
      <c r="B25" s="12" t="s">
        <v>389</v>
      </c>
      <c r="C25" s="14">
        <f>'Reporte de Formatos'!M29</f>
        <v>13269.7</v>
      </c>
      <c r="D25" s="21">
        <f>'Reporte de Formatos'!O29</f>
        <v>12640.880000000001</v>
      </c>
      <c r="E25" s="17" t="s">
        <v>387</v>
      </c>
      <c r="F25" s="17" t="s">
        <v>390</v>
      </c>
      <c r="G25" s="12"/>
      <c r="H25" s="12"/>
    </row>
    <row r="26" spans="1:8" x14ac:dyDescent="0.25">
      <c r="A26" s="12">
        <v>23</v>
      </c>
      <c r="B26" s="12" t="s">
        <v>389</v>
      </c>
      <c r="C26" s="21">
        <f>'Reporte de Formatos'!M30</f>
        <v>13829.42</v>
      </c>
      <c r="D26" s="21">
        <f>'Reporte de Formatos'!O30</f>
        <v>13150.45</v>
      </c>
      <c r="E26" s="17" t="s">
        <v>387</v>
      </c>
      <c r="F26" s="17" t="s">
        <v>390</v>
      </c>
      <c r="G26" s="12"/>
      <c r="H26" s="12"/>
    </row>
    <row r="27" spans="1:8" x14ac:dyDescent="0.25">
      <c r="A27" s="12">
        <v>24</v>
      </c>
      <c r="B27" s="12" t="s">
        <v>389</v>
      </c>
      <c r="C27" s="21">
        <f>'Reporte de Formatos'!M31</f>
        <v>12265.380000000001</v>
      </c>
      <c r="D27" s="21">
        <f>'Reporte de Formatos'!O31</f>
        <v>11123.490000000002</v>
      </c>
      <c r="E27" s="17" t="s">
        <v>387</v>
      </c>
      <c r="F27" s="17" t="s">
        <v>390</v>
      </c>
      <c r="G27" s="12"/>
      <c r="H27" s="12"/>
    </row>
    <row r="28" spans="1:8" x14ac:dyDescent="0.25">
      <c r="A28" s="12">
        <v>25</v>
      </c>
      <c r="B28" s="12" t="s">
        <v>389</v>
      </c>
      <c r="C28" s="21">
        <f>'Reporte de Formatos'!M32</f>
        <v>15076.92</v>
      </c>
      <c r="D28" s="21">
        <f>'Reporte de Formatos'!O32</f>
        <v>13484.66</v>
      </c>
      <c r="E28" s="17" t="s">
        <v>387</v>
      </c>
      <c r="F28" s="17" t="s">
        <v>390</v>
      </c>
      <c r="G28" s="12"/>
      <c r="H28" s="12"/>
    </row>
    <row r="29" spans="1:8" x14ac:dyDescent="0.25">
      <c r="A29" s="12">
        <v>26</v>
      </c>
      <c r="B29" s="12" t="s">
        <v>389</v>
      </c>
      <c r="C29" s="21">
        <f>'Reporte de Formatos'!M33</f>
        <v>11762.72</v>
      </c>
      <c r="D29" s="21">
        <f>'Reporte de Formatos'!O33</f>
        <v>10701.39</v>
      </c>
      <c r="E29" s="17" t="s">
        <v>387</v>
      </c>
      <c r="F29" s="17" t="s">
        <v>390</v>
      </c>
      <c r="G29" s="12"/>
      <c r="H29" s="12"/>
    </row>
    <row r="30" spans="1:8" x14ac:dyDescent="0.25">
      <c r="A30" s="12">
        <v>27</v>
      </c>
      <c r="B30" s="12" t="s">
        <v>389</v>
      </c>
      <c r="C30" s="21">
        <f>'Reporte de Formatos'!M34</f>
        <v>12892.76</v>
      </c>
      <c r="D30" s="21">
        <f>'Reporte de Formatos'!O34</f>
        <v>11650.380000000001</v>
      </c>
      <c r="E30" s="17" t="s">
        <v>387</v>
      </c>
      <c r="F30" s="17" t="s">
        <v>390</v>
      </c>
      <c r="G30" s="12"/>
      <c r="H30" s="12"/>
    </row>
    <row r="31" spans="1:8" x14ac:dyDescent="0.25">
      <c r="A31" s="12">
        <v>28</v>
      </c>
      <c r="B31" s="12" t="s">
        <v>389</v>
      </c>
      <c r="C31" s="14">
        <f>'Reporte de Formatos'!M35</f>
        <v>11009.2</v>
      </c>
      <c r="D31" s="21">
        <f>'Reporte de Formatos'!O35</f>
        <v>10565.990000000002</v>
      </c>
      <c r="E31" s="17" t="s">
        <v>387</v>
      </c>
      <c r="F31" s="17" t="s">
        <v>390</v>
      </c>
      <c r="G31" s="12"/>
      <c r="H31" s="12"/>
    </row>
    <row r="32" spans="1:8" x14ac:dyDescent="0.25">
      <c r="A32" s="12">
        <v>29</v>
      </c>
      <c r="B32" s="12" t="s">
        <v>389</v>
      </c>
      <c r="C32" s="21">
        <f>'Reporte de Formatos'!M36</f>
        <v>13829.42</v>
      </c>
      <c r="D32" s="21">
        <f>'Reporte de Formatos'!O36</f>
        <v>12437.01</v>
      </c>
      <c r="E32" s="17" t="s">
        <v>387</v>
      </c>
      <c r="F32" s="17" t="s">
        <v>390</v>
      </c>
      <c r="G32" s="12"/>
      <c r="H32" s="12"/>
    </row>
    <row r="33" spans="1:8" x14ac:dyDescent="0.25">
      <c r="A33" s="12">
        <v>30</v>
      </c>
      <c r="B33" s="12" t="s">
        <v>389</v>
      </c>
      <c r="C33" s="21">
        <f>'Reporte de Formatos'!M37</f>
        <v>15453.66</v>
      </c>
      <c r="D33" s="21">
        <f>'Reporte de Formatos'!O37</f>
        <v>13801.04</v>
      </c>
      <c r="E33" s="17" t="s">
        <v>387</v>
      </c>
      <c r="F33" s="17" t="s">
        <v>390</v>
      </c>
      <c r="G33" s="12"/>
      <c r="H33" s="12"/>
    </row>
    <row r="34" spans="1:8" x14ac:dyDescent="0.25">
      <c r="A34" s="12">
        <v>31</v>
      </c>
      <c r="B34" s="12" t="s">
        <v>389</v>
      </c>
      <c r="C34" s="21">
        <f>'Reporte de Formatos'!M38</f>
        <v>12892.76</v>
      </c>
      <c r="D34" s="21">
        <f>'Reporte de Formatos'!O38</f>
        <v>11650.380000000001</v>
      </c>
      <c r="E34" s="17" t="s">
        <v>387</v>
      </c>
      <c r="F34" s="17" t="s">
        <v>390</v>
      </c>
      <c r="G34" s="12"/>
      <c r="H34" s="12"/>
    </row>
    <row r="35" spans="1:8" x14ac:dyDescent="0.25">
      <c r="A35" s="12">
        <v>32</v>
      </c>
      <c r="B35" s="12" t="s">
        <v>389</v>
      </c>
      <c r="C35" s="21">
        <f>'Reporte de Formatos'!M39</f>
        <v>15076.92</v>
      </c>
      <c r="D35" s="21">
        <f>'Reporte de Formatos'!O39</f>
        <v>13680.78</v>
      </c>
      <c r="E35" s="17" t="s">
        <v>387</v>
      </c>
      <c r="F35" s="17" t="s">
        <v>390</v>
      </c>
      <c r="G35" s="12"/>
      <c r="H35" s="12"/>
    </row>
    <row r="36" spans="1:8" x14ac:dyDescent="0.25">
      <c r="A36" s="12">
        <v>33</v>
      </c>
      <c r="B36" s="12" t="s">
        <v>389</v>
      </c>
      <c r="C36" s="21">
        <f>'Reporte de Formatos'!M40</f>
        <v>14206.16</v>
      </c>
      <c r="D36" s="14">
        <f>'Reporte de Formatos'!O40</f>
        <v>12753.4</v>
      </c>
      <c r="E36" s="17" t="s">
        <v>387</v>
      </c>
      <c r="F36" s="17" t="s">
        <v>390</v>
      </c>
      <c r="G36" s="12"/>
      <c r="H36" s="12"/>
    </row>
    <row r="37" spans="1:8" x14ac:dyDescent="0.25">
      <c r="A37" s="12">
        <v>34</v>
      </c>
      <c r="B37" s="12" t="s">
        <v>389</v>
      </c>
      <c r="C37" s="21">
        <f>'Reporte de Formatos'!M41</f>
        <v>12892.92</v>
      </c>
      <c r="D37" s="21">
        <f>'Reporte de Formatos'!O41</f>
        <v>11650.54</v>
      </c>
      <c r="E37" s="17" t="s">
        <v>387</v>
      </c>
      <c r="F37" s="17" t="s">
        <v>390</v>
      </c>
      <c r="G37" s="12"/>
      <c r="H37" s="12"/>
    </row>
    <row r="38" spans="1:8" x14ac:dyDescent="0.25">
      <c r="A38" s="12">
        <v>35</v>
      </c>
      <c r="B38" s="12" t="s">
        <v>389</v>
      </c>
      <c r="C38" s="21">
        <f>'Reporte de Formatos'!M42</f>
        <v>11762.72</v>
      </c>
      <c r="D38" s="21">
        <f>'Reporte de Formatos'!O42</f>
        <v>10701.39</v>
      </c>
      <c r="E38" s="17" t="s">
        <v>387</v>
      </c>
      <c r="F38" s="17" t="s">
        <v>390</v>
      </c>
      <c r="G38" s="12"/>
      <c r="H38" s="12"/>
    </row>
    <row r="39" spans="1:8" x14ac:dyDescent="0.25">
      <c r="A39" s="12">
        <v>36</v>
      </c>
      <c r="B39" s="12" t="s">
        <v>389</v>
      </c>
      <c r="C39" s="21">
        <f>'Reporte de Formatos'!M43</f>
        <v>14206.16</v>
      </c>
      <c r="D39" s="14">
        <f>'Reporte de Formatos'!O43</f>
        <v>12753.4</v>
      </c>
      <c r="E39" s="17" t="s">
        <v>387</v>
      </c>
      <c r="F39" s="17" t="s">
        <v>390</v>
      </c>
      <c r="G39" s="12"/>
      <c r="H39" s="12"/>
    </row>
    <row r="40" spans="1:8" x14ac:dyDescent="0.25">
      <c r="A40" s="12">
        <v>37</v>
      </c>
      <c r="B40" s="12" t="s">
        <v>389</v>
      </c>
      <c r="C40" s="21">
        <f>'Reporte de Formatos'!M44</f>
        <v>11009.18</v>
      </c>
      <c r="D40" s="21">
        <f>'Reporte de Formatos'!O44</f>
        <v>10068.57</v>
      </c>
      <c r="E40" s="17" t="s">
        <v>387</v>
      </c>
      <c r="F40" s="17" t="s">
        <v>390</v>
      </c>
      <c r="G40" s="12"/>
      <c r="H40" s="12"/>
    </row>
    <row r="41" spans="1:8" x14ac:dyDescent="0.25">
      <c r="A41" s="12">
        <v>38</v>
      </c>
      <c r="B41" s="12" t="s">
        <v>389</v>
      </c>
      <c r="C41" s="21">
        <f>'Reporte de Formatos'!M45</f>
        <v>11009.18</v>
      </c>
      <c r="D41" s="21">
        <f>'Reporte de Formatos'!O45</f>
        <v>10068.57</v>
      </c>
      <c r="E41" s="17" t="s">
        <v>387</v>
      </c>
      <c r="F41" s="17" t="s">
        <v>390</v>
      </c>
      <c r="G41" s="12"/>
      <c r="H41" s="12"/>
    </row>
    <row r="42" spans="1:8" x14ac:dyDescent="0.25">
      <c r="A42" s="12">
        <v>39</v>
      </c>
      <c r="B42" s="12" t="s">
        <v>389</v>
      </c>
      <c r="C42" s="21">
        <f>'Reporte de Formatos'!M46</f>
        <v>15076.92</v>
      </c>
      <c r="D42" s="21">
        <f>'Reporte de Formatos'!O46</f>
        <v>13484.66</v>
      </c>
      <c r="E42" s="17" t="s">
        <v>387</v>
      </c>
      <c r="F42" s="17" t="s">
        <v>390</v>
      </c>
      <c r="G42" s="12"/>
      <c r="H42" s="12"/>
    </row>
    <row r="43" spans="1:8" x14ac:dyDescent="0.25">
      <c r="A43" s="12">
        <v>40</v>
      </c>
      <c r="B43" s="12" t="s">
        <v>389</v>
      </c>
      <c r="C43" s="21">
        <f>'Reporte de Formatos'!M47</f>
        <v>15076.92</v>
      </c>
      <c r="D43" s="21">
        <f>'Reporte de Formatos'!O47</f>
        <v>13484.66</v>
      </c>
      <c r="E43" s="17" t="s">
        <v>387</v>
      </c>
      <c r="F43" s="17" t="s">
        <v>390</v>
      </c>
      <c r="G43" s="12"/>
      <c r="H43" s="12"/>
    </row>
    <row r="44" spans="1:8" x14ac:dyDescent="0.25">
      <c r="A44" s="12">
        <v>41</v>
      </c>
      <c r="B44" s="12" t="s">
        <v>389</v>
      </c>
      <c r="C44" s="21">
        <f>'Reporte de Formatos'!M48</f>
        <v>12265.380000000001</v>
      </c>
      <c r="D44" s="14">
        <f>'Reporte de Formatos'!O48</f>
        <v>11023</v>
      </c>
      <c r="E44" s="17" t="s">
        <v>387</v>
      </c>
      <c r="F44" s="17" t="s">
        <v>390</v>
      </c>
      <c r="G44" s="12"/>
      <c r="H44" s="12"/>
    </row>
    <row r="45" spans="1:8" x14ac:dyDescent="0.25">
      <c r="A45" s="12">
        <v>42</v>
      </c>
      <c r="B45" s="12" t="s">
        <v>389</v>
      </c>
      <c r="C45" s="21">
        <f>'Reporte de Formatos'!M49</f>
        <v>13829.42</v>
      </c>
      <c r="D45" s="21">
        <f>'Reporte de Formatos'!O49</f>
        <v>12437.01</v>
      </c>
      <c r="E45" s="17" t="s">
        <v>387</v>
      </c>
      <c r="F45" s="17" t="s">
        <v>390</v>
      </c>
      <c r="G45" s="12"/>
      <c r="H45" s="12"/>
    </row>
    <row r="46" spans="1:8" x14ac:dyDescent="0.25">
      <c r="A46" s="12">
        <v>43</v>
      </c>
      <c r="B46" s="12" t="s">
        <v>389</v>
      </c>
      <c r="C46" s="21">
        <f>'Reporte de Formatos'!M50</f>
        <v>11009.18</v>
      </c>
      <c r="D46" s="21">
        <f>'Reporte de Formatos'!O50</f>
        <v>10068.57</v>
      </c>
      <c r="E46" s="17" t="s">
        <v>387</v>
      </c>
      <c r="F46" s="17" t="s">
        <v>390</v>
      </c>
      <c r="G46" s="12"/>
      <c r="H46" s="12"/>
    </row>
    <row r="47" spans="1:8" x14ac:dyDescent="0.25">
      <c r="A47" s="12">
        <v>44</v>
      </c>
      <c r="B47" s="12" t="s">
        <v>389</v>
      </c>
      <c r="C47" s="21">
        <f>'Reporte de Formatos'!M51</f>
        <v>15076.92</v>
      </c>
      <c r="D47" s="21">
        <f>'Reporte de Formatos'!O51</f>
        <v>13484.66</v>
      </c>
      <c r="E47" s="17" t="s">
        <v>387</v>
      </c>
      <c r="F47" s="17" t="s">
        <v>390</v>
      </c>
      <c r="G47" s="12"/>
      <c r="H47" s="12"/>
    </row>
    <row r="48" spans="1:8" x14ac:dyDescent="0.25">
      <c r="A48" s="12">
        <v>45</v>
      </c>
      <c r="B48" s="12" t="s">
        <v>389</v>
      </c>
      <c r="C48" s="21">
        <f>'Reporte de Formatos'!M52</f>
        <v>11009.18</v>
      </c>
      <c r="D48" s="21">
        <f>'Reporte de Formatos'!O52</f>
        <v>10565.970000000001</v>
      </c>
      <c r="E48" s="17" t="s">
        <v>387</v>
      </c>
      <c r="F48" s="17" t="s">
        <v>390</v>
      </c>
      <c r="G48" s="12"/>
      <c r="H48" s="12"/>
    </row>
    <row r="49" spans="1:8" x14ac:dyDescent="0.25">
      <c r="A49" s="12">
        <v>46</v>
      </c>
      <c r="B49" s="12" t="s">
        <v>389</v>
      </c>
      <c r="C49" s="21">
        <f>'Reporte de Formatos'!M53</f>
        <v>12892.76</v>
      </c>
      <c r="D49" s="21">
        <f>'Reporte de Formatos'!O53</f>
        <v>11590.01</v>
      </c>
      <c r="E49" s="17" t="s">
        <v>387</v>
      </c>
      <c r="F49" s="17" t="s">
        <v>390</v>
      </c>
      <c r="G49" s="12"/>
      <c r="H49" s="12"/>
    </row>
    <row r="50" spans="1:8" x14ac:dyDescent="0.25">
      <c r="A50" s="12">
        <v>47</v>
      </c>
      <c r="B50" s="12" t="s">
        <v>389</v>
      </c>
      <c r="C50" s="21">
        <f>'Reporte de Formatos'!M54</f>
        <v>11008.78</v>
      </c>
      <c r="D50" s="21">
        <f>'Reporte de Formatos'!O54</f>
        <v>10565.570000000002</v>
      </c>
      <c r="E50" s="17" t="s">
        <v>387</v>
      </c>
      <c r="F50" s="17" t="s">
        <v>390</v>
      </c>
      <c r="G50" s="12"/>
      <c r="H50" s="12"/>
    </row>
    <row r="51" spans="1:8" x14ac:dyDescent="0.25">
      <c r="A51" s="19">
        <v>48</v>
      </c>
      <c r="B51" s="12" t="s">
        <v>389</v>
      </c>
      <c r="C51" s="21">
        <f>'Reporte de Formatos'!M55</f>
        <v>11008.78</v>
      </c>
      <c r="D51" s="21">
        <f>'Reporte de Formatos'!O55</f>
        <v>10565.570000000002</v>
      </c>
      <c r="E51" s="17" t="s">
        <v>387</v>
      </c>
      <c r="F51" s="17" t="s">
        <v>390</v>
      </c>
      <c r="G51" s="12"/>
      <c r="H51" s="12"/>
    </row>
    <row r="52" spans="1:8" x14ac:dyDescent="0.25">
      <c r="A52" s="19">
        <v>49</v>
      </c>
      <c r="B52" s="12" t="s">
        <v>389</v>
      </c>
      <c r="C52" s="21">
        <f>'Reporte de Formatos'!M56</f>
        <v>11009.18</v>
      </c>
      <c r="D52" s="21">
        <f>'Reporte de Formatos'!O56</f>
        <v>10565.970000000001</v>
      </c>
      <c r="E52" s="17" t="s">
        <v>387</v>
      </c>
      <c r="F52" s="17" t="s">
        <v>390</v>
      </c>
      <c r="G52" s="12"/>
      <c r="H52" s="12"/>
    </row>
    <row r="53" spans="1:8" x14ac:dyDescent="0.25">
      <c r="A53" s="19">
        <v>50</v>
      </c>
      <c r="B53" s="12" t="s">
        <v>389</v>
      </c>
      <c r="C53" s="14">
        <f>'Reporte de Formatos'!M57</f>
        <v>11009.18</v>
      </c>
      <c r="D53" s="14">
        <f>'Reporte de Formatos'!O57</f>
        <v>10565.970000000001</v>
      </c>
      <c r="E53" s="17" t="s">
        <v>387</v>
      </c>
      <c r="F53" s="17" t="s">
        <v>390</v>
      </c>
      <c r="G53" s="12"/>
      <c r="H53" s="12"/>
    </row>
    <row r="54" spans="1:8" x14ac:dyDescent="0.25">
      <c r="A54" s="24">
        <v>51</v>
      </c>
      <c r="B54" s="24" t="s">
        <v>389</v>
      </c>
      <c r="C54" s="14">
        <f>'Reporte de Formatos'!M58</f>
        <v>8491.34</v>
      </c>
      <c r="D54" s="14">
        <f>'Reporte de Formatos'!O58</f>
        <v>7663.24</v>
      </c>
      <c r="E54" s="17" t="s">
        <v>387</v>
      </c>
      <c r="F54" s="17" t="s">
        <v>390</v>
      </c>
    </row>
    <row r="55" spans="1:8" x14ac:dyDescent="0.25">
      <c r="A55" s="24">
        <v>52</v>
      </c>
      <c r="B55" s="24" t="s">
        <v>389</v>
      </c>
      <c r="C55" s="14">
        <f>'Reporte de Formatos'!M59</f>
        <v>8491.34</v>
      </c>
      <c r="D55" s="14">
        <f>'Reporte de Formatos'!O59</f>
        <v>7663.24</v>
      </c>
      <c r="E55" s="17" t="s">
        <v>387</v>
      </c>
      <c r="F55" s="17" t="s">
        <v>390</v>
      </c>
    </row>
    <row r="56" spans="1:8" x14ac:dyDescent="0.25">
      <c r="A56" s="24">
        <v>53</v>
      </c>
      <c r="B56" s="24" t="s">
        <v>389</v>
      </c>
      <c r="C56" s="14">
        <f>'Reporte de Formatos'!M60</f>
        <v>8492.34</v>
      </c>
      <c r="D56" s="14">
        <f>'Reporte de Formatos'!O60</f>
        <v>7663.24</v>
      </c>
      <c r="E56" s="17" t="s">
        <v>387</v>
      </c>
      <c r="F56" s="17" t="s">
        <v>390</v>
      </c>
    </row>
    <row r="57" spans="1:8" x14ac:dyDescent="0.25">
      <c r="A57" s="24">
        <v>54</v>
      </c>
      <c r="B57" s="24" t="s">
        <v>389</v>
      </c>
      <c r="C57" s="14">
        <f>'Reporte de Formatos'!M61</f>
        <v>12595.82</v>
      </c>
      <c r="D57" s="14">
        <f>'Reporte de Formatos'!O61</f>
        <v>11118.64</v>
      </c>
      <c r="E57" s="17" t="s">
        <v>387</v>
      </c>
      <c r="F57" s="17" t="s">
        <v>390</v>
      </c>
    </row>
    <row r="58" spans="1:8" x14ac:dyDescent="0.25">
      <c r="A58" s="24">
        <v>55</v>
      </c>
      <c r="B58" s="24" t="s">
        <v>389</v>
      </c>
      <c r="C58" s="14">
        <f>'Reporte de Formatos'!M62</f>
        <v>11395.82</v>
      </c>
      <c r="D58" s="14">
        <f>'Reporte de Formatos'!O62</f>
        <v>10143.34</v>
      </c>
      <c r="E58" s="17" t="s">
        <v>387</v>
      </c>
      <c r="F58" s="17" t="s">
        <v>390</v>
      </c>
    </row>
    <row r="59" spans="1:8" x14ac:dyDescent="0.25">
      <c r="A59" s="24">
        <v>56</v>
      </c>
      <c r="B59" s="24" t="s">
        <v>389</v>
      </c>
      <c r="C59" s="14">
        <f>'Reporte de Formatos'!M63</f>
        <v>11395.82</v>
      </c>
      <c r="D59" s="14">
        <f>'Reporte de Formatos'!O63</f>
        <v>10143.34</v>
      </c>
      <c r="E59" s="17" t="s">
        <v>387</v>
      </c>
      <c r="F59" s="17" t="s">
        <v>390</v>
      </c>
    </row>
    <row r="60" spans="1:8" x14ac:dyDescent="0.25">
      <c r="A60" s="24">
        <v>57</v>
      </c>
      <c r="B60" s="24" t="s">
        <v>389</v>
      </c>
      <c r="C60" s="14">
        <f>'Reporte de Formatos'!M64</f>
        <v>11895.82</v>
      </c>
      <c r="D60" s="14">
        <f>'Reporte de Formatos'!O64</f>
        <v>10591.45</v>
      </c>
      <c r="E60" s="17" t="s">
        <v>387</v>
      </c>
      <c r="F60" s="17" t="s">
        <v>390</v>
      </c>
    </row>
    <row r="61" spans="1:8" x14ac:dyDescent="0.25">
      <c r="A61" s="24">
        <v>58</v>
      </c>
      <c r="B61" s="24" t="s">
        <v>389</v>
      </c>
      <c r="C61" s="14">
        <f>'Reporte de Formatos'!M65</f>
        <v>18500</v>
      </c>
      <c r="D61" s="14">
        <f>'Reporte de Formatos'!O65</f>
        <v>15682.42</v>
      </c>
      <c r="E61" s="17" t="s">
        <v>387</v>
      </c>
      <c r="F61" s="17" t="s">
        <v>390</v>
      </c>
    </row>
    <row r="62" spans="1:8" x14ac:dyDescent="0.25">
      <c r="A62" s="24">
        <v>59</v>
      </c>
      <c r="B62" s="24" t="s">
        <v>389</v>
      </c>
      <c r="C62" s="14">
        <f>'Reporte de Formatos'!M66</f>
        <v>18500</v>
      </c>
      <c r="D62" s="14">
        <f>'Reporte de Formatos'!O66</f>
        <v>15682.42</v>
      </c>
      <c r="E62" s="17" t="s">
        <v>387</v>
      </c>
      <c r="F62" s="17" t="s">
        <v>390</v>
      </c>
    </row>
    <row r="63" spans="1:8" x14ac:dyDescent="0.25">
      <c r="A63" s="24">
        <v>60</v>
      </c>
      <c r="B63" s="24" t="s">
        <v>389</v>
      </c>
      <c r="C63" s="14">
        <f>'Reporte de Formatos'!M67</f>
        <v>17640</v>
      </c>
      <c r="D63" s="14">
        <f>'Reporte de Formatos'!O67</f>
        <v>15029.82</v>
      </c>
      <c r="E63" s="17" t="s">
        <v>387</v>
      </c>
      <c r="F63" s="17" t="s">
        <v>390</v>
      </c>
    </row>
    <row r="64" spans="1:8" x14ac:dyDescent="0.25">
      <c r="A64" s="24">
        <v>61</v>
      </c>
      <c r="B64" s="24" t="s">
        <v>389</v>
      </c>
      <c r="C64" s="14">
        <f>'Reporte de Formatos'!M68</f>
        <v>17000</v>
      </c>
      <c r="D64" s="14">
        <f>'Reporte de Formatos'!O68</f>
        <v>14543.92</v>
      </c>
      <c r="E64" s="17" t="s">
        <v>387</v>
      </c>
      <c r="F64" s="17" t="s">
        <v>390</v>
      </c>
    </row>
    <row r="65" spans="1:6" x14ac:dyDescent="0.25">
      <c r="A65" s="24">
        <v>62</v>
      </c>
      <c r="B65" s="24" t="s">
        <v>389</v>
      </c>
      <c r="C65" s="14">
        <f>'Reporte de Formatos'!M69</f>
        <v>17000</v>
      </c>
      <c r="D65" s="14">
        <f>'Reporte de Formatos'!O69</f>
        <v>14543.92</v>
      </c>
      <c r="E65" s="17" t="s">
        <v>387</v>
      </c>
      <c r="F65" s="17" t="s">
        <v>390</v>
      </c>
    </row>
    <row r="66" spans="1:6" x14ac:dyDescent="0.25">
      <c r="A66" s="24">
        <v>63</v>
      </c>
      <c r="B66" s="24" t="s">
        <v>389</v>
      </c>
      <c r="C66" s="14">
        <f>'Reporte de Formatos'!M70</f>
        <v>16000</v>
      </c>
      <c r="D66" s="14">
        <f>'Reporte de Formatos'!O70</f>
        <v>13784.82</v>
      </c>
      <c r="E66" s="17" t="s">
        <v>387</v>
      </c>
      <c r="F66" s="17" t="s">
        <v>390</v>
      </c>
    </row>
    <row r="67" spans="1:6" x14ac:dyDescent="0.25">
      <c r="A67" s="24">
        <v>64</v>
      </c>
      <c r="B67" s="24" t="s">
        <v>389</v>
      </c>
      <c r="C67" s="14">
        <f>'Reporte de Formatos'!M71</f>
        <v>15400</v>
      </c>
      <c r="D67" s="14">
        <f>'Reporte de Formatos'!O71</f>
        <v>13329.48</v>
      </c>
      <c r="E67" s="17" t="s">
        <v>387</v>
      </c>
      <c r="F67" s="17" t="s">
        <v>390</v>
      </c>
    </row>
    <row r="68" spans="1:6" x14ac:dyDescent="0.25">
      <c r="A68" s="24">
        <v>65</v>
      </c>
      <c r="B68" s="24" t="s">
        <v>389</v>
      </c>
      <c r="C68" s="14">
        <f>'Reporte de Formatos'!M72</f>
        <v>21000</v>
      </c>
      <c r="D68" s="14">
        <f>'Reporte de Formatos'!O72</f>
        <v>17573.12</v>
      </c>
      <c r="E68" s="17" t="s">
        <v>387</v>
      </c>
      <c r="F68" s="17" t="s">
        <v>390</v>
      </c>
    </row>
    <row r="69" spans="1:6" x14ac:dyDescent="0.25">
      <c r="A69" s="24">
        <v>66</v>
      </c>
      <c r="B69" s="24" t="s">
        <v>389</v>
      </c>
      <c r="C69" s="14">
        <f>'Reporte de Formatos'!M73</f>
        <v>21000</v>
      </c>
      <c r="D69" s="14">
        <f>'Reporte de Formatos'!O73</f>
        <v>17573.12</v>
      </c>
      <c r="E69" s="17" t="s">
        <v>387</v>
      </c>
      <c r="F69" s="17" t="s">
        <v>390</v>
      </c>
    </row>
    <row r="70" spans="1:6" x14ac:dyDescent="0.25">
      <c r="A70" s="24">
        <v>67</v>
      </c>
      <c r="B70" s="24" t="s">
        <v>389</v>
      </c>
      <c r="C70" s="14">
        <f>'Reporte de Formatos'!M74</f>
        <v>23200</v>
      </c>
      <c r="D70" s="14">
        <f>'Reporte de Formatos'!O74</f>
        <v>19242.900000000001</v>
      </c>
      <c r="E70" s="17" t="s">
        <v>387</v>
      </c>
      <c r="F70" s="17" t="s">
        <v>390</v>
      </c>
    </row>
    <row r="71" spans="1:6" x14ac:dyDescent="0.25">
      <c r="C71" s="24"/>
      <c r="D71" s="24"/>
    </row>
    <row r="72" spans="1:6" x14ac:dyDescent="0.25">
      <c r="C72" s="24"/>
      <c r="D72" s="2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3" workbookViewId="0">
      <pane ySplit="1" topLeftCell="A46" activePane="bottomLeft" state="frozen"/>
      <selection activeCell="A3" sqref="A3"/>
      <selection pane="bottomLeft" activeCell="H72" sqref="H7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hidden="1" customWidth="1"/>
    <col min="6" max="6" width="28.5703125" hidden="1" customWidth="1"/>
    <col min="7" max="7" width="13.5703125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8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8" x14ac:dyDescent="0.25">
      <c r="A4" s="12">
        <v>1</v>
      </c>
      <c r="B4" s="12" t="s">
        <v>386</v>
      </c>
      <c r="C4" s="14">
        <v>8313.68</v>
      </c>
      <c r="D4" s="14">
        <f>C4-1997.83</f>
        <v>6315.85</v>
      </c>
      <c r="E4" s="12" t="s">
        <v>387</v>
      </c>
      <c r="F4" s="12" t="s">
        <v>388</v>
      </c>
      <c r="G4" s="4"/>
      <c r="H4" s="4"/>
    </row>
    <row r="5" spans="1:8" x14ac:dyDescent="0.25">
      <c r="A5" s="12">
        <v>2</v>
      </c>
      <c r="B5" s="12" t="s">
        <v>386</v>
      </c>
      <c r="C5" s="14"/>
      <c r="D5" s="14"/>
      <c r="E5" s="12" t="s">
        <v>387</v>
      </c>
      <c r="F5" s="12" t="s">
        <v>388</v>
      </c>
      <c r="G5" s="12"/>
      <c r="H5" s="12"/>
    </row>
    <row r="6" spans="1:8" x14ac:dyDescent="0.25">
      <c r="A6" s="12">
        <v>3</v>
      </c>
      <c r="B6" s="12" t="s">
        <v>386</v>
      </c>
      <c r="C6" s="14"/>
      <c r="D6" s="14"/>
      <c r="E6" s="12" t="s">
        <v>387</v>
      </c>
      <c r="F6" s="12" t="s">
        <v>388</v>
      </c>
      <c r="G6" s="12"/>
      <c r="H6" s="12"/>
    </row>
    <row r="7" spans="1:8" x14ac:dyDescent="0.25">
      <c r="A7" s="12">
        <v>4</v>
      </c>
      <c r="B7" s="12" t="s">
        <v>386</v>
      </c>
      <c r="C7" s="14">
        <v>5607.91</v>
      </c>
      <c r="D7" s="14">
        <f>C7-1091.57</f>
        <v>4516.34</v>
      </c>
      <c r="E7" s="12" t="s">
        <v>387</v>
      </c>
      <c r="F7" s="12" t="s">
        <v>388</v>
      </c>
      <c r="G7" s="4"/>
      <c r="H7" s="4"/>
    </row>
    <row r="8" spans="1:8" x14ac:dyDescent="0.25">
      <c r="A8" s="12">
        <v>5</v>
      </c>
      <c r="B8" s="12" t="s">
        <v>386</v>
      </c>
      <c r="C8" s="14"/>
      <c r="D8" s="14"/>
      <c r="E8" s="12" t="s">
        <v>387</v>
      </c>
      <c r="F8" s="12" t="s">
        <v>388</v>
      </c>
      <c r="G8" s="11"/>
      <c r="H8" s="8"/>
    </row>
    <row r="9" spans="1:8" x14ac:dyDescent="0.25">
      <c r="A9" s="12">
        <v>6</v>
      </c>
      <c r="B9" s="12" t="s">
        <v>386</v>
      </c>
      <c r="C9" s="14"/>
      <c r="D9" s="14"/>
      <c r="E9" s="12" t="s">
        <v>387</v>
      </c>
      <c r="F9" s="12" t="s">
        <v>388</v>
      </c>
      <c r="G9" s="12"/>
      <c r="H9" s="12"/>
    </row>
    <row r="10" spans="1:8" x14ac:dyDescent="0.25">
      <c r="A10" s="12">
        <v>7</v>
      </c>
      <c r="B10" s="12" t="s">
        <v>386</v>
      </c>
      <c r="C10" s="14"/>
      <c r="D10" s="14"/>
      <c r="E10" s="12" t="s">
        <v>387</v>
      </c>
      <c r="F10" s="12" t="s">
        <v>388</v>
      </c>
      <c r="G10" s="12"/>
      <c r="H10" s="12"/>
    </row>
    <row r="11" spans="1:8" x14ac:dyDescent="0.25">
      <c r="A11" s="12">
        <v>8</v>
      </c>
      <c r="B11" s="12" t="s">
        <v>386</v>
      </c>
      <c r="C11" s="14"/>
      <c r="D11" s="14"/>
      <c r="E11" s="12" t="s">
        <v>387</v>
      </c>
      <c r="F11" s="12" t="s">
        <v>388</v>
      </c>
      <c r="G11" s="12"/>
      <c r="H11" s="12"/>
    </row>
    <row r="12" spans="1:8" x14ac:dyDescent="0.25">
      <c r="A12" s="12">
        <v>9</v>
      </c>
      <c r="B12" s="12" t="s">
        <v>386</v>
      </c>
      <c r="C12" s="14"/>
      <c r="D12" s="14"/>
      <c r="E12" s="12" t="s">
        <v>387</v>
      </c>
      <c r="F12" s="12" t="s">
        <v>388</v>
      </c>
      <c r="G12" s="4"/>
      <c r="H12" s="4"/>
    </row>
    <row r="13" spans="1:8" x14ac:dyDescent="0.25">
      <c r="A13" s="12">
        <v>10</v>
      </c>
      <c r="B13" s="12" t="s">
        <v>386</v>
      </c>
      <c r="C13" s="14"/>
      <c r="D13" s="14"/>
      <c r="E13" s="12" t="s">
        <v>387</v>
      </c>
      <c r="F13" s="12" t="s">
        <v>388</v>
      </c>
      <c r="G13" s="12"/>
      <c r="H13" s="12"/>
    </row>
    <row r="14" spans="1:8" x14ac:dyDescent="0.25">
      <c r="A14" s="12">
        <v>11</v>
      </c>
      <c r="B14" s="12" t="s">
        <v>386</v>
      </c>
      <c r="C14" s="14"/>
      <c r="D14" s="14"/>
      <c r="E14" s="12" t="s">
        <v>387</v>
      </c>
      <c r="F14" s="12" t="s">
        <v>388</v>
      </c>
      <c r="G14" s="9"/>
      <c r="H14" s="9"/>
    </row>
    <row r="15" spans="1:8" x14ac:dyDescent="0.25">
      <c r="A15" s="12">
        <v>12</v>
      </c>
      <c r="B15" s="12" t="s">
        <v>386</v>
      </c>
      <c r="C15" s="14"/>
      <c r="D15" s="14"/>
      <c r="E15" s="12" t="s">
        <v>387</v>
      </c>
      <c r="F15" s="12" t="s">
        <v>388</v>
      </c>
      <c r="G15" s="4"/>
      <c r="H15" s="4"/>
    </row>
    <row r="16" spans="1:8" x14ac:dyDescent="0.25">
      <c r="A16" s="12">
        <v>13</v>
      </c>
      <c r="B16" s="12" t="s">
        <v>386</v>
      </c>
      <c r="C16" s="14"/>
      <c r="D16" s="14"/>
      <c r="E16" s="12" t="s">
        <v>387</v>
      </c>
      <c r="F16" s="12" t="s">
        <v>388</v>
      </c>
      <c r="G16" s="12"/>
      <c r="H16" s="12"/>
    </row>
    <row r="17" spans="1:8" x14ac:dyDescent="0.25">
      <c r="A17" s="12">
        <v>14</v>
      </c>
      <c r="B17" s="12" t="s">
        <v>386</v>
      </c>
      <c r="C17" s="14"/>
      <c r="D17" s="14"/>
      <c r="E17" s="12" t="s">
        <v>387</v>
      </c>
      <c r="F17" s="12" t="s">
        <v>388</v>
      </c>
      <c r="G17" s="4"/>
      <c r="H17" s="4"/>
    </row>
    <row r="18" spans="1:8" x14ac:dyDescent="0.25">
      <c r="A18" s="12">
        <v>15</v>
      </c>
      <c r="B18" s="12" t="s">
        <v>386</v>
      </c>
      <c r="C18" s="14"/>
      <c r="D18" s="14"/>
      <c r="E18" s="12" t="s">
        <v>387</v>
      </c>
      <c r="F18" s="12" t="s">
        <v>388</v>
      </c>
      <c r="G18" s="4"/>
      <c r="H18" s="4"/>
    </row>
    <row r="19" spans="1:8" x14ac:dyDescent="0.25">
      <c r="A19" s="12">
        <v>16</v>
      </c>
      <c r="B19" s="12" t="s">
        <v>386</v>
      </c>
      <c r="C19" s="14"/>
      <c r="D19" s="14"/>
      <c r="E19" s="12" t="s">
        <v>387</v>
      </c>
      <c r="F19" s="12" t="s">
        <v>388</v>
      </c>
      <c r="G19" s="4"/>
      <c r="H19" s="13"/>
    </row>
    <row r="20" spans="1:8" x14ac:dyDescent="0.25">
      <c r="A20" s="12">
        <v>17</v>
      </c>
      <c r="B20" s="12" t="s">
        <v>386</v>
      </c>
      <c r="C20" s="14">
        <v>3173.39</v>
      </c>
      <c r="D20" s="14">
        <f>C20-503.91</f>
        <v>2669.48</v>
      </c>
      <c r="E20" s="12" t="s">
        <v>387</v>
      </c>
      <c r="F20" s="12" t="s">
        <v>388</v>
      </c>
      <c r="G20" s="12"/>
      <c r="H20" s="12"/>
    </row>
    <row r="21" spans="1:8" x14ac:dyDescent="0.25">
      <c r="A21" s="12">
        <v>18</v>
      </c>
      <c r="B21" s="12" t="s">
        <v>386</v>
      </c>
      <c r="C21" s="14">
        <v>3173.39</v>
      </c>
      <c r="D21" s="14">
        <f>C21-503.91</f>
        <v>2669.48</v>
      </c>
      <c r="E21" s="12" t="s">
        <v>387</v>
      </c>
      <c r="F21" s="12" t="s">
        <v>388</v>
      </c>
      <c r="G21" s="12"/>
      <c r="H21" s="12"/>
    </row>
    <row r="22" spans="1:8" x14ac:dyDescent="0.25">
      <c r="A22" s="12">
        <v>19</v>
      </c>
      <c r="B22" s="12" t="s">
        <v>386</v>
      </c>
      <c r="C22" s="14">
        <v>2499.5</v>
      </c>
      <c r="D22" s="14">
        <f>C22-359.96</f>
        <v>2139.54</v>
      </c>
      <c r="E22" s="12" t="s">
        <v>387</v>
      </c>
      <c r="F22" s="12" t="s">
        <v>388</v>
      </c>
      <c r="G22" s="12"/>
      <c r="H22" s="12"/>
    </row>
    <row r="23" spans="1:8" x14ac:dyDescent="0.25">
      <c r="A23" s="12">
        <v>20</v>
      </c>
      <c r="B23" s="12" t="s">
        <v>386</v>
      </c>
      <c r="C23" s="15">
        <v>2346.2800000000002</v>
      </c>
      <c r="D23" s="14">
        <f>C23-327.23</f>
        <v>2019.0500000000002</v>
      </c>
      <c r="E23" s="12" t="s">
        <v>387</v>
      </c>
      <c r="F23" s="12" t="s">
        <v>388</v>
      </c>
      <c r="G23" s="12"/>
      <c r="H23" s="12"/>
    </row>
    <row r="24" spans="1:8" x14ac:dyDescent="0.25">
      <c r="A24" s="12">
        <v>21</v>
      </c>
      <c r="B24" s="12" t="s">
        <v>386</v>
      </c>
      <c r="C24" s="15">
        <v>2346.2800000000002</v>
      </c>
      <c r="D24" s="14">
        <f>C24-327.23</f>
        <v>2019.0500000000002</v>
      </c>
      <c r="E24" s="12" t="s">
        <v>387</v>
      </c>
      <c r="F24" s="12" t="s">
        <v>388</v>
      </c>
      <c r="G24" s="12"/>
      <c r="H24" s="12"/>
    </row>
    <row r="25" spans="1:8" x14ac:dyDescent="0.25">
      <c r="A25" s="12">
        <v>22</v>
      </c>
      <c r="B25" s="12" t="s">
        <v>386</v>
      </c>
      <c r="C25" s="16">
        <v>2805.92</v>
      </c>
      <c r="D25" s="14">
        <f>C25-390.74</f>
        <v>2415.1800000000003</v>
      </c>
      <c r="E25" s="12" t="s">
        <v>387</v>
      </c>
      <c r="F25" s="12" t="s">
        <v>388</v>
      </c>
      <c r="G25" s="12"/>
      <c r="H25" s="12"/>
    </row>
    <row r="26" spans="1:8" x14ac:dyDescent="0.25">
      <c r="A26" s="12">
        <v>23</v>
      </c>
      <c r="B26" s="12" t="s">
        <v>386</v>
      </c>
      <c r="C26" s="14"/>
      <c r="D26" s="14"/>
      <c r="E26" s="12" t="s">
        <v>387</v>
      </c>
      <c r="F26" s="12" t="s">
        <v>388</v>
      </c>
      <c r="G26" s="12"/>
      <c r="H26" s="12"/>
    </row>
    <row r="27" spans="1:8" x14ac:dyDescent="0.25">
      <c r="A27" s="12">
        <v>24</v>
      </c>
      <c r="B27" s="12" t="s">
        <v>386</v>
      </c>
      <c r="C27" s="14">
        <v>2601.75</v>
      </c>
      <c r="D27" s="14">
        <f>C27-381.8</f>
        <v>2219.9499999999998</v>
      </c>
      <c r="E27" s="12" t="s">
        <v>387</v>
      </c>
      <c r="F27" s="12" t="s">
        <v>388</v>
      </c>
      <c r="G27" s="12"/>
      <c r="H27" s="12"/>
    </row>
    <row r="28" spans="1:8" x14ac:dyDescent="0.25">
      <c r="A28" s="12">
        <v>25</v>
      </c>
      <c r="B28" s="12" t="s">
        <v>386</v>
      </c>
      <c r="C28" s="14">
        <v>3173.39</v>
      </c>
      <c r="D28" s="14">
        <f>C28-503.91</f>
        <v>2669.48</v>
      </c>
      <c r="E28" s="12" t="s">
        <v>387</v>
      </c>
      <c r="F28" s="12" t="s">
        <v>388</v>
      </c>
      <c r="G28" s="12"/>
      <c r="H28" s="12"/>
    </row>
    <row r="29" spans="1:8" x14ac:dyDescent="0.25">
      <c r="A29" s="12">
        <v>26</v>
      </c>
      <c r="B29" s="12" t="s">
        <v>386</v>
      </c>
      <c r="C29" s="14">
        <v>2499.5</v>
      </c>
      <c r="D29" s="14">
        <f>C29-359.96</f>
        <v>2139.54</v>
      </c>
      <c r="E29" s="12" t="s">
        <v>387</v>
      </c>
      <c r="F29" s="12" t="s">
        <v>388</v>
      </c>
      <c r="G29" s="12"/>
      <c r="H29" s="12"/>
    </row>
    <row r="30" spans="1:8" x14ac:dyDescent="0.25">
      <c r="A30" s="12">
        <v>27</v>
      </c>
      <c r="B30" s="12" t="s">
        <v>386</v>
      </c>
      <c r="C30" s="14">
        <v>2729.31</v>
      </c>
      <c r="D30" s="14">
        <f>C30-409.05</f>
        <v>2320.2599999999998</v>
      </c>
      <c r="E30" s="12" t="s">
        <v>387</v>
      </c>
      <c r="F30" s="12" t="s">
        <v>388</v>
      </c>
      <c r="G30" s="12"/>
      <c r="H30" s="12"/>
    </row>
    <row r="31" spans="1:8" x14ac:dyDescent="0.25">
      <c r="A31" s="12">
        <v>28</v>
      </c>
      <c r="B31" s="12" t="s">
        <v>386</v>
      </c>
      <c r="C31" s="14"/>
      <c r="D31" s="14"/>
      <c r="E31" s="12" t="s">
        <v>387</v>
      </c>
      <c r="F31" s="12" t="s">
        <v>388</v>
      </c>
      <c r="G31" s="12"/>
      <c r="H31" s="12"/>
    </row>
    <row r="32" spans="1:8" x14ac:dyDescent="0.25">
      <c r="A32" s="12">
        <v>29</v>
      </c>
      <c r="B32" s="12" t="s">
        <v>386</v>
      </c>
      <c r="C32" s="14">
        <v>2919.73</v>
      </c>
      <c r="D32" s="14">
        <f>C32-449.73</f>
        <v>2470</v>
      </c>
      <c r="E32" s="12" t="s">
        <v>387</v>
      </c>
      <c r="F32" s="12" t="s">
        <v>388</v>
      </c>
      <c r="G32" s="12"/>
      <c r="H32" s="12"/>
    </row>
    <row r="33" spans="1:8" x14ac:dyDescent="0.25">
      <c r="A33" s="12">
        <v>30</v>
      </c>
      <c r="B33" s="12" t="s">
        <v>386</v>
      </c>
      <c r="C33" s="14">
        <v>3249.99</v>
      </c>
      <c r="D33" s="14">
        <f>C33-520.26</f>
        <v>2729.7299999999996</v>
      </c>
      <c r="E33" s="12" t="s">
        <v>387</v>
      </c>
      <c r="F33" s="12" t="s">
        <v>388</v>
      </c>
      <c r="G33" s="12"/>
      <c r="H33" s="12"/>
    </row>
    <row r="34" spans="1:8" x14ac:dyDescent="0.25">
      <c r="A34" s="12">
        <v>31</v>
      </c>
      <c r="B34" s="12" t="s">
        <v>386</v>
      </c>
      <c r="C34" s="14">
        <v>2729.31</v>
      </c>
      <c r="D34" s="14">
        <f>C34-409.05</f>
        <v>2320.2599999999998</v>
      </c>
      <c r="E34" s="12" t="s">
        <v>387</v>
      </c>
      <c r="F34" s="12" t="s">
        <v>388</v>
      </c>
      <c r="G34" s="12"/>
      <c r="H34" s="12"/>
    </row>
    <row r="35" spans="1:8" x14ac:dyDescent="0.25">
      <c r="A35" s="12">
        <v>32</v>
      </c>
      <c r="B35" s="12" t="s">
        <v>386</v>
      </c>
      <c r="C35" s="14">
        <v>3173.39</v>
      </c>
      <c r="D35" s="14">
        <f>C35-503.9</f>
        <v>2669.49</v>
      </c>
      <c r="E35" s="12" t="s">
        <v>387</v>
      </c>
      <c r="F35" s="12" t="s">
        <v>388</v>
      </c>
      <c r="G35" s="12"/>
      <c r="H35" s="12"/>
    </row>
    <row r="36" spans="1:8" x14ac:dyDescent="0.25">
      <c r="A36" s="12">
        <v>33</v>
      </c>
      <c r="B36" s="12" t="s">
        <v>386</v>
      </c>
      <c r="C36" s="14">
        <v>2996.33</v>
      </c>
      <c r="D36" s="14">
        <f>C36-466.09</f>
        <v>2530.2399999999998</v>
      </c>
      <c r="E36" s="12" t="s">
        <v>387</v>
      </c>
      <c r="F36" s="12" t="s">
        <v>388</v>
      </c>
      <c r="G36" s="12"/>
      <c r="H36" s="12"/>
    </row>
    <row r="37" spans="1:8" x14ac:dyDescent="0.25">
      <c r="A37" s="12">
        <v>34</v>
      </c>
      <c r="B37" s="12" t="s">
        <v>386</v>
      </c>
      <c r="C37" s="14">
        <v>2729.31</v>
      </c>
      <c r="D37" s="14">
        <f>C37-409.05</f>
        <v>2320.2599999999998</v>
      </c>
      <c r="E37" s="12" t="s">
        <v>387</v>
      </c>
      <c r="F37" s="12" t="s">
        <v>388</v>
      </c>
      <c r="G37" s="12"/>
      <c r="H37" s="12"/>
    </row>
    <row r="38" spans="1:8" x14ac:dyDescent="0.25">
      <c r="A38" s="12">
        <v>35</v>
      </c>
      <c r="B38" s="12" t="s">
        <v>386</v>
      </c>
      <c r="C38" s="14">
        <v>2499.5</v>
      </c>
      <c r="D38" s="14">
        <f>C38-359.96</f>
        <v>2139.54</v>
      </c>
      <c r="E38" s="12" t="s">
        <v>387</v>
      </c>
      <c r="F38" s="12" t="s">
        <v>388</v>
      </c>
      <c r="G38" s="12"/>
      <c r="H38" s="12"/>
    </row>
    <row r="39" spans="1:8" x14ac:dyDescent="0.25">
      <c r="A39" s="12">
        <v>36</v>
      </c>
      <c r="B39" s="12" t="s">
        <v>386</v>
      </c>
      <c r="C39" s="14">
        <v>2996.33</v>
      </c>
      <c r="D39" s="14">
        <f>C39-466.09</f>
        <v>2530.2399999999998</v>
      </c>
      <c r="E39" s="12" t="s">
        <v>387</v>
      </c>
      <c r="F39" s="12" t="s">
        <v>388</v>
      </c>
      <c r="G39" s="12"/>
      <c r="H39" s="12"/>
    </row>
    <row r="40" spans="1:8" x14ac:dyDescent="0.25">
      <c r="A40" s="12">
        <v>37</v>
      </c>
      <c r="B40" s="12" t="s">
        <v>386</v>
      </c>
      <c r="C40" s="14">
        <v>2346.2800000000002</v>
      </c>
      <c r="D40" s="14">
        <f>C40-327.23</f>
        <v>2019.0500000000002</v>
      </c>
      <c r="E40" s="12" t="s">
        <v>387</v>
      </c>
      <c r="F40" s="12" t="s">
        <v>388</v>
      </c>
      <c r="G40" s="12"/>
      <c r="H40" s="12"/>
    </row>
    <row r="41" spans="1:8" x14ac:dyDescent="0.25">
      <c r="A41" s="12">
        <v>38</v>
      </c>
      <c r="B41" s="12" t="s">
        <v>386</v>
      </c>
      <c r="C41" s="14">
        <v>2346.2800000000002</v>
      </c>
      <c r="D41" s="14">
        <f>C41-327.23</f>
        <v>2019.0500000000002</v>
      </c>
      <c r="E41" s="12" t="s">
        <v>387</v>
      </c>
      <c r="F41" s="12" t="s">
        <v>388</v>
      </c>
      <c r="G41" s="12"/>
      <c r="H41" s="12"/>
    </row>
    <row r="42" spans="1:8" x14ac:dyDescent="0.25">
      <c r="A42" s="12">
        <v>39</v>
      </c>
      <c r="B42" s="12" t="s">
        <v>386</v>
      </c>
      <c r="C42" s="14">
        <v>3173.39</v>
      </c>
      <c r="D42" s="14">
        <f>C42-503.91</f>
        <v>2669.48</v>
      </c>
      <c r="E42" s="12" t="s">
        <v>387</v>
      </c>
      <c r="F42" s="12" t="s">
        <v>388</v>
      </c>
      <c r="G42" s="12"/>
      <c r="H42" s="12"/>
    </row>
    <row r="43" spans="1:8" x14ac:dyDescent="0.25">
      <c r="A43" s="12">
        <v>40</v>
      </c>
      <c r="B43" s="12" t="s">
        <v>386</v>
      </c>
      <c r="C43" s="14">
        <v>3173.39</v>
      </c>
      <c r="D43" s="14">
        <f>C43-503.91</f>
        <v>2669.48</v>
      </c>
      <c r="E43" s="12" t="s">
        <v>387</v>
      </c>
      <c r="F43" s="12" t="s">
        <v>388</v>
      </c>
      <c r="G43" s="12"/>
      <c r="H43" s="12"/>
    </row>
    <row r="44" spans="1:8" x14ac:dyDescent="0.25">
      <c r="A44" s="12">
        <v>41</v>
      </c>
      <c r="B44" s="12" t="s">
        <v>386</v>
      </c>
      <c r="C44" s="14">
        <v>2729.31</v>
      </c>
      <c r="D44" s="14">
        <f>C44-409.05</f>
        <v>2320.2599999999998</v>
      </c>
      <c r="E44" s="12" t="s">
        <v>387</v>
      </c>
      <c r="F44" s="12" t="s">
        <v>388</v>
      </c>
      <c r="G44" s="12"/>
      <c r="H44" s="12"/>
    </row>
    <row r="45" spans="1:8" x14ac:dyDescent="0.25">
      <c r="A45" s="12">
        <v>42</v>
      </c>
      <c r="B45" s="12" t="s">
        <v>386</v>
      </c>
      <c r="C45" s="14">
        <v>2919.73</v>
      </c>
      <c r="D45" s="14">
        <f>C45-449.73</f>
        <v>2470</v>
      </c>
      <c r="E45" s="12" t="s">
        <v>387</v>
      </c>
      <c r="F45" s="12" t="s">
        <v>388</v>
      </c>
      <c r="G45" s="12"/>
      <c r="H45" s="12"/>
    </row>
    <row r="46" spans="1:8" x14ac:dyDescent="0.25">
      <c r="A46" s="12">
        <v>43</v>
      </c>
      <c r="B46" s="12" t="s">
        <v>386</v>
      </c>
      <c r="C46" s="14">
        <v>2346.2800000000002</v>
      </c>
      <c r="D46" s="14">
        <f>C46-327.23</f>
        <v>2019.0500000000002</v>
      </c>
      <c r="E46" s="12" t="s">
        <v>387</v>
      </c>
      <c r="F46" s="12" t="s">
        <v>388</v>
      </c>
      <c r="G46" s="12"/>
      <c r="H46" s="12"/>
    </row>
    <row r="47" spans="1:8" x14ac:dyDescent="0.25">
      <c r="A47" s="12">
        <v>44</v>
      </c>
      <c r="B47" s="12" t="s">
        <v>386</v>
      </c>
      <c r="C47" s="14">
        <v>3173.39</v>
      </c>
      <c r="D47" s="14">
        <f>C47-503.91</f>
        <v>2669.48</v>
      </c>
      <c r="E47" s="12" t="s">
        <v>387</v>
      </c>
      <c r="F47" s="12" t="s">
        <v>388</v>
      </c>
      <c r="G47" s="12"/>
      <c r="H47" s="12"/>
    </row>
    <row r="48" spans="1:8" x14ac:dyDescent="0.25">
      <c r="A48" s="12">
        <v>45</v>
      </c>
      <c r="B48" s="12" t="s">
        <v>386</v>
      </c>
      <c r="C48" s="14">
        <v>2346.2800000000002</v>
      </c>
      <c r="D48" s="14">
        <f>C48-257.6</f>
        <v>2088.6800000000003</v>
      </c>
      <c r="E48" s="12" t="s">
        <v>387</v>
      </c>
      <c r="F48" s="12" t="s">
        <v>388</v>
      </c>
      <c r="G48" s="12"/>
      <c r="H48" s="12"/>
    </row>
    <row r="49" spans="1:8" x14ac:dyDescent="0.25">
      <c r="A49" s="12">
        <v>46</v>
      </c>
      <c r="B49" s="12" t="s">
        <v>386</v>
      </c>
      <c r="C49" s="14">
        <v>2805.92</v>
      </c>
      <c r="D49" s="14">
        <f>C49-425.41</f>
        <v>2380.5100000000002</v>
      </c>
      <c r="E49" s="12" t="s">
        <v>387</v>
      </c>
      <c r="F49" s="12" t="s">
        <v>388</v>
      </c>
      <c r="G49" s="12"/>
      <c r="H49" s="12"/>
    </row>
    <row r="50" spans="1:8" x14ac:dyDescent="0.25">
      <c r="A50" s="12">
        <v>47</v>
      </c>
      <c r="B50" s="12" t="s">
        <v>386</v>
      </c>
      <c r="C50" s="14"/>
      <c r="D50" s="14"/>
      <c r="E50" s="12" t="s">
        <v>387</v>
      </c>
      <c r="F50" s="12" t="s">
        <v>388</v>
      </c>
      <c r="G50" s="12"/>
      <c r="H50" s="12"/>
    </row>
    <row r="51" spans="1:8" x14ac:dyDescent="0.25">
      <c r="A51" s="19">
        <v>48</v>
      </c>
      <c r="B51" s="12" t="s">
        <v>386</v>
      </c>
      <c r="C51" s="15">
        <v>2346.2800000000002</v>
      </c>
      <c r="D51" s="14">
        <f>C51-257.6</f>
        <v>2088.6800000000003</v>
      </c>
      <c r="E51" s="12" t="s">
        <v>387</v>
      </c>
      <c r="F51" s="12" t="s">
        <v>388</v>
      </c>
      <c r="G51" s="12"/>
      <c r="H51" s="12"/>
    </row>
    <row r="52" spans="1:8" x14ac:dyDescent="0.25">
      <c r="A52" s="19">
        <v>49</v>
      </c>
      <c r="B52" s="12" t="s">
        <v>386</v>
      </c>
      <c r="C52" s="15"/>
      <c r="D52" s="14"/>
      <c r="E52" s="12" t="s">
        <v>387</v>
      </c>
      <c r="F52" s="12" t="s">
        <v>388</v>
      </c>
      <c r="G52" s="12"/>
      <c r="H52" s="12"/>
    </row>
    <row r="53" spans="1:8" x14ac:dyDescent="0.25">
      <c r="A53" s="19">
        <v>50</v>
      </c>
      <c r="B53" s="12" t="s">
        <v>386</v>
      </c>
      <c r="C53" s="15">
        <v>2346.2800000000002</v>
      </c>
      <c r="D53" s="14">
        <f>C53-257.6</f>
        <v>2088.6800000000003</v>
      </c>
      <c r="E53" s="12" t="s">
        <v>387</v>
      </c>
      <c r="F53" s="12" t="s">
        <v>388</v>
      </c>
      <c r="G53" s="12"/>
      <c r="H53" s="12"/>
    </row>
    <row r="54" spans="1:8" x14ac:dyDescent="0.25">
      <c r="A54" s="24">
        <v>51</v>
      </c>
      <c r="B54" s="24" t="s">
        <v>386</v>
      </c>
      <c r="C54" s="15">
        <v>698.39</v>
      </c>
    </row>
    <row r="55" spans="1:8" x14ac:dyDescent="0.25">
      <c r="A55" s="24">
        <v>52</v>
      </c>
      <c r="B55" s="24" t="s">
        <v>386</v>
      </c>
    </row>
    <row r="56" spans="1:8" x14ac:dyDescent="0.25">
      <c r="A56" s="24">
        <v>53</v>
      </c>
      <c r="B56" s="24" t="s">
        <v>386</v>
      </c>
    </row>
    <row r="57" spans="1:8" x14ac:dyDescent="0.25">
      <c r="A57" s="24">
        <v>54</v>
      </c>
      <c r="B57" s="24" t="s">
        <v>386</v>
      </c>
    </row>
    <row r="58" spans="1:8" x14ac:dyDescent="0.25">
      <c r="A58" s="24">
        <v>55</v>
      </c>
      <c r="B58" s="24" t="s">
        <v>386</v>
      </c>
    </row>
    <row r="59" spans="1:8" x14ac:dyDescent="0.25">
      <c r="A59" s="24">
        <v>56</v>
      </c>
      <c r="B59" s="24" t="s">
        <v>386</v>
      </c>
    </row>
    <row r="60" spans="1:8" x14ac:dyDescent="0.25">
      <c r="A60" s="24">
        <v>57</v>
      </c>
      <c r="B60" s="24" t="s">
        <v>386</v>
      </c>
    </row>
    <row r="61" spans="1:8" x14ac:dyDescent="0.25">
      <c r="A61" s="24">
        <v>58</v>
      </c>
      <c r="B61" s="24" t="s">
        <v>386</v>
      </c>
      <c r="C61">
        <v>1517.21</v>
      </c>
      <c r="D61">
        <f>C61-150.15</f>
        <v>1367.06</v>
      </c>
    </row>
    <row r="62" spans="1:8" x14ac:dyDescent="0.25">
      <c r="A62" s="24">
        <v>59</v>
      </c>
      <c r="B62" s="24" t="s">
        <v>386</v>
      </c>
    </row>
    <row r="63" spans="1:8" x14ac:dyDescent="0.25">
      <c r="A63" s="24">
        <v>60</v>
      </c>
      <c r="B63" s="24" t="s">
        <v>386</v>
      </c>
    </row>
    <row r="64" spans="1:8" x14ac:dyDescent="0.25">
      <c r="A64" s="24">
        <v>61</v>
      </c>
      <c r="B64" s="24" t="s">
        <v>386</v>
      </c>
      <c r="C64">
        <v>1394.2</v>
      </c>
      <c r="D64">
        <f>C64-123.87</f>
        <v>1270.33</v>
      </c>
    </row>
    <row r="65" spans="1:4" x14ac:dyDescent="0.25">
      <c r="A65" s="24">
        <v>62</v>
      </c>
      <c r="B65" s="24" t="s">
        <v>386</v>
      </c>
    </row>
    <row r="66" spans="1:4" x14ac:dyDescent="0.25">
      <c r="A66" s="24">
        <v>63</v>
      </c>
      <c r="B66" s="24" t="s">
        <v>386</v>
      </c>
      <c r="C66">
        <v>1312.18</v>
      </c>
      <c r="D66">
        <f>C66-106.35</f>
        <v>1205.8300000000002</v>
      </c>
    </row>
    <row r="67" spans="1:4" x14ac:dyDescent="0.25">
      <c r="A67" s="24">
        <v>64</v>
      </c>
      <c r="B67" s="24" t="s">
        <v>386</v>
      </c>
    </row>
    <row r="68" spans="1:4" x14ac:dyDescent="0.25">
      <c r="A68" s="24">
        <v>65</v>
      </c>
      <c r="B68" s="24" t="s">
        <v>386</v>
      </c>
    </row>
    <row r="69" spans="1:4" x14ac:dyDescent="0.25">
      <c r="A69" s="24">
        <v>66</v>
      </c>
      <c r="B69" s="24" t="s">
        <v>386</v>
      </c>
      <c r="C69">
        <v>1722.24</v>
      </c>
      <c r="D69">
        <f>C69-193.94</f>
        <v>1528.3</v>
      </c>
    </row>
    <row r="70" spans="1:4" x14ac:dyDescent="0.25">
      <c r="A70" s="24">
        <v>67</v>
      </c>
      <c r="B70" s="24" t="s">
        <v>386</v>
      </c>
    </row>
    <row r="71" spans="1:4" x14ac:dyDescent="0.25">
      <c r="A71" s="24"/>
    </row>
    <row r="72" spans="1:4" x14ac:dyDescent="0.25">
      <c r="A72" s="24"/>
    </row>
    <row r="73" spans="1:4" x14ac:dyDescent="0.25">
      <c r="A73" s="2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2024-03-15T17:19:11Z</dcterms:created>
  <dcterms:modified xsi:type="dcterms:W3CDTF">2024-10-25T16:38:59Z</dcterms:modified>
</cp:coreProperties>
</file>